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Y:\温暖化対策推進課\クールネット共用\Ｒ６\01_チーム間やりとり\★HP作成・修正依頼（⇒普及）\普及⇔都市エネ\20240530_集合住宅における再エネ電気導入促進事業\差替えデータ\"/>
    </mc:Choice>
  </mc:AlternateContent>
  <xr:revisionPtr revIDLastSave="0" documentId="13_ncr:1_{1198D386-A27E-45CD-AE7A-7B746A183F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太陽光発電システム設置概要書" sheetId="1" r:id="rId1"/>
  </sheets>
  <definedNames>
    <definedName name="_xlnm.Print_Area" localSheetId="0">太陽光発電システム設置概要書!$A$1:$AZ$62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7" i="1" l="1"/>
  <c r="V18" i="1"/>
  <c r="V19" i="1"/>
  <c r="V20" i="1"/>
  <c r="V21" i="1"/>
  <c r="V22" i="1"/>
  <c r="V23" i="1"/>
  <c r="AO57" i="1"/>
  <c r="AO50" i="1"/>
  <c r="AO58" i="1"/>
  <c r="O50" i="1"/>
  <c r="T50" i="1" s="1"/>
  <c r="O58" i="1"/>
  <c r="T58" i="1" s="1"/>
  <c r="O57" i="1"/>
  <c r="T57" i="1" s="1"/>
  <c r="AS59" i="1"/>
  <c r="AS51" i="1"/>
  <c r="AV23" i="1"/>
  <c r="AV22" i="1"/>
  <c r="AV21" i="1"/>
  <c r="AV20" i="1"/>
  <c r="AV19" i="1"/>
  <c r="AV18" i="1"/>
  <c r="AV17" i="1"/>
  <c r="AV16" i="1"/>
  <c r="AY13" i="1" l="1"/>
  <c r="AO24" i="1" s="1"/>
  <c r="AO30" i="1" s="1"/>
  <c r="AT49" i="1" s="1"/>
  <c r="AT57" i="1" l="1"/>
  <c r="AT50" i="1"/>
  <c r="AT58" i="1"/>
  <c r="AT56" i="1"/>
  <c r="Y13" i="1"/>
  <c r="O24" i="1" s="1"/>
  <c r="O30" i="1" s="1"/>
  <c r="S59" i="1"/>
  <c r="T56" i="1" l="1"/>
  <c r="AR53" i="1"/>
  <c r="AV53" i="1" s="1"/>
  <c r="AO51" i="1" s="1"/>
  <c r="AR61" i="1"/>
  <c r="AV61" i="1" s="1"/>
  <c r="AO59" i="1" s="1"/>
  <c r="T49" i="1"/>
  <c r="R53" i="1" s="1"/>
  <c r="V53" i="1" s="1"/>
  <c r="O51" i="1" s="1"/>
  <c r="R61" i="1" l="1"/>
  <c r="V61" i="1" s="1"/>
  <c r="O59" i="1" s="1"/>
  <c r="S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PC19B60JS029</author>
  </authors>
  <commentList>
    <comment ref="U2" authorId="0" shapeId="0" xr:uid="{00000000-0006-0000-0000-000001000000}">
      <text>
        <r>
          <rPr>
            <b/>
            <sz val="9"/>
            <color indexed="81"/>
            <rFont val="BIZ UDPゴシック"/>
            <family val="3"/>
            <charset val="128"/>
          </rPr>
          <t>日付 記入欄</t>
        </r>
      </text>
    </comment>
  </commentList>
</comments>
</file>

<file path=xl/sharedStrings.xml><?xml version="1.0" encoding="utf-8"?>
<sst xmlns="http://schemas.openxmlformats.org/spreadsheetml/2006/main" count="220" uniqueCount="64">
  <si>
    <t>太陽光発電システム設置概要書</t>
    <rPh sb="0" eb="5">
      <t>タイヨウコウハツデン</t>
    </rPh>
    <rPh sb="9" eb="14">
      <t>セッチガイヨウショ</t>
    </rPh>
    <phoneticPr fontId="1"/>
  </si>
  <si>
    <t>メーカー名</t>
    <rPh sb="4" eb="5">
      <t>メイ</t>
    </rPh>
    <phoneticPr fontId="1"/>
  </si>
  <si>
    <t>型式名</t>
    <rPh sb="0" eb="3">
      <t>カタシキメイ</t>
    </rPh>
    <phoneticPr fontId="1"/>
  </si>
  <si>
    <t>使用枚数</t>
    <rPh sb="0" eb="4">
      <t>シヨウマイスウ</t>
    </rPh>
    <phoneticPr fontId="1"/>
  </si>
  <si>
    <t>No.</t>
    <phoneticPr fontId="1"/>
  </si>
  <si>
    <t>型式名</t>
    <rPh sb="0" eb="2">
      <t>カタシキ</t>
    </rPh>
    <rPh sb="2" eb="3">
      <t>メイ</t>
    </rPh>
    <phoneticPr fontId="1"/>
  </si>
  <si>
    <t>１</t>
    <phoneticPr fontId="1"/>
  </si>
  <si>
    <t>２</t>
  </si>
  <si>
    <t>３</t>
  </si>
  <si>
    <t>４</t>
  </si>
  <si>
    <t>５</t>
  </si>
  <si>
    <t>６</t>
  </si>
  <si>
    <t>定格出力</t>
    <rPh sb="0" eb="4">
      <t>テイカクシュツリョク</t>
    </rPh>
    <phoneticPr fontId="1"/>
  </si>
  <si>
    <t>ｋＷ</t>
    <phoneticPr fontId="1"/>
  </si>
  <si>
    <t>（ａ）</t>
    <phoneticPr fontId="1"/>
  </si>
  <si>
    <t>（ｂ）</t>
    <phoneticPr fontId="1"/>
  </si>
  <si>
    <t>公称最大出力</t>
    <rPh sb="0" eb="2">
      <t>コウショウ</t>
    </rPh>
    <rPh sb="2" eb="6">
      <t>サイダイシュツリョク</t>
    </rPh>
    <phoneticPr fontId="1"/>
  </si>
  <si>
    <t>Ｗ</t>
    <phoneticPr fontId="1"/>
  </si>
  <si>
    <t>×</t>
    <phoneticPr fontId="1"/>
  </si>
  <si>
    <t>枚</t>
    <rPh sb="0" eb="1">
      <t>マイ</t>
    </rPh>
    <phoneticPr fontId="1"/>
  </si>
  <si>
    <t>＝</t>
    <phoneticPr fontId="1"/>
  </si>
  <si>
    <t>出力値（Ｗ）</t>
    <rPh sb="0" eb="2">
      <t>シュツリョク</t>
    </rPh>
    <rPh sb="2" eb="3">
      <t>アタイ</t>
    </rPh>
    <phoneticPr fontId="1"/>
  </si>
  <si>
    <t>ｋＷ</t>
    <phoneticPr fontId="1"/>
  </si>
  <si>
    <t>（指定様式）</t>
    <rPh sb="1" eb="5">
      <t>シテイヨウシキ</t>
    </rPh>
    <phoneticPr fontId="6"/>
  </si>
  <si>
    <t>申請者名</t>
    <rPh sb="0" eb="2">
      <t>シンセイ</t>
    </rPh>
    <rPh sb="3" eb="4">
      <t>メイ</t>
    </rPh>
    <phoneticPr fontId="3"/>
  </si>
  <si>
    <t>１　申請者情報</t>
    <rPh sb="2" eb="7">
      <t>シンセイシャジョウホウ</t>
    </rPh>
    <phoneticPr fontId="1"/>
  </si>
  <si>
    <t>２　申請種別</t>
    <rPh sb="2" eb="6">
      <t>シンセイシュベツ</t>
    </rPh>
    <phoneticPr fontId="1"/>
  </si>
  <si>
    <t>３　太陽光発電システムに関する情報を下記に記入してください。</t>
    <rPh sb="2" eb="7">
      <t>タイヨウコウハツデン</t>
    </rPh>
    <rPh sb="12" eb="13">
      <t>カン</t>
    </rPh>
    <rPh sb="15" eb="17">
      <t>ジョウホウ</t>
    </rPh>
    <rPh sb="18" eb="20">
      <t>カキ</t>
    </rPh>
    <rPh sb="21" eb="23">
      <t>キニュウ</t>
    </rPh>
    <phoneticPr fontId="1"/>
  </si>
  <si>
    <t>■太陽電池モジュール</t>
    <rPh sb="1" eb="3">
      <t>タイヨウ</t>
    </rPh>
    <rPh sb="3" eb="5">
      <t>デンチ</t>
    </rPh>
    <phoneticPr fontId="1"/>
  </si>
  <si>
    <t>■パワーコンディショナー</t>
    <phoneticPr fontId="1"/>
  </si>
  <si>
    <t>項目</t>
    <rPh sb="0" eb="2">
      <t>コウモク</t>
    </rPh>
    <phoneticPr fontId="1"/>
  </si>
  <si>
    <t>（単価）</t>
    <rPh sb="1" eb="3">
      <t>タンカ</t>
    </rPh>
    <phoneticPr fontId="1"/>
  </si>
  <si>
    <t>４　太陽光発電システム助成金上限額の算定</t>
    <phoneticPr fontId="1"/>
  </si>
  <si>
    <t>円</t>
    <rPh sb="0" eb="1">
      <t>エン</t>
    </rPh>
    <phoneticPr fontId="1"/>
  </si>
  <si>
    <t>（</t>
    <phoneticPr fontId="1"/>
  </si>
  <si>
    <r>
      <t xml:space="preserve">太陽光発電システム助成金上限額
</t>
    </r>
    <r>
      <rPr>
        <sz val="10"/>
        <color theme="1"/>
        <rFont val="ＭＳ 明朝"/>
        <family val="1"/>
        <charset val="128"/>
      </rPr>
      <t>（千円未満切り捨て）</t>
    </r>
    <rPh sb="0" eb="5">
      <t>タイヨウコウハツデン</t>
    </rPh>
    <rPh sb="9" eb="12">
      <t>ジョセイキン</t>
    </rPh>
    <rPh sb="15" eb="16">
      <t>テイガク</t>
    </rPh>
    <rPh sb="17" eb="22">
      <t>センエンミマンキ</t>
    </rPh>
    <rPh sb="23" eb="24">
      <t>ス</t>
    </rPh>
    <phoneticPr fontId="1"/>
  </si>
  <si>
    <t>網掛けセルは入力不要）</t>
    <rPh sb="0" eb="2">
      <t>アミカ</t>
    </rPh>
    <rPh sb="6" eb="10">
      <t>ニュウリョクフヨウ</t>
    </rPh>
    <phoneticPr fontId="1"/>
  </si>
  <si>
    <t>　太陽光発電システムの設置費用</t>
    <phoneticPr fontId="1"/>
  </si>
  <si>
    <t>■新築住宅■</t>
    <phoneticPr fontId="1"/>
  </si>
  <si>
    <t>　防水工事費用</t>
    <phoneticPr fontId="1"/>
  </si>
  <si>
    <t>■既存住宅■</t>
    <rPh sb="1" eb="3">
      <t>キソン</t>
    </rPh>
    <phoneticPr fontId="1"/>
  </si>
  <si>
    <t>* 太陽光発電システム発電出力に各項目の単価を乗じて得た額</t>
    <rPh sb="16" eb="19">
      <t>カクコウモク</t>
    </rPh>
    <rPh sb="20" eb="22">
      <t>タンカ</t>
    </rPh>
    <rPh sb="23" eb="24">
      <t>ジョウ</t>
    </rPh>
    <rPh sb="26" eb="27">
      <t>エ</t>
    </rPh>
    <rPh sb="28" eb="29">
      <t>ガク</t>
    </rPh>
    <phoneticPr fontId="1"/>
  </si>
  <si>
    <t>　助成対象設備を導入する建物等の種別</t>
    <phoneticPr fontId="1"/>
  </si>
  <si>
    <t>* 小数点以下第３位を四捨五入。（ａ）または（ｂ）の値のうちいずれか小さい値</t>
    <phoneticPr fontId="1"/>
  </si>
  <si>
    <r>
      <t>（ｃ）</t>
    </r>
    <r>
      <rPr>
        <sz val="9"/>
        <color theme="1"/>
        <rFont val="ＭＳ 明朝"/>
        <family val="1"/>
        <charset val="128"/>
      </rPr>
      <t>*</t>
    </r>
    <phoneticPr fontId="1"/>
  </si>
  <si>
    <t>※１　太陽光発電システムの発電出力は50ｋＷ未満が助成対象です。</t>
    <rPh sb="3" eb="6">
      <t>タイヨウコウ</t>
    </rPh>
    <rPh sb="6" eb="8">
      <t>ハツデン</t>
    </rPh>
    <rPh sb="13" eb="15">
      <t>ハツデン</t>
    </rPh>
    <rPh sb="15" eb="17">
      <t>シュツリョク</t>
    </rPh>
    <rPh sb="22" eb="24">
      <t>ミマン</t>
    </rPh>
    <rPh sb="25" eb="27">
      <t>ジョセイ</t>
    </rPh>
    <rPh sb="27" eb="29">
      <t>タイショウ</t>
    </rPh>
    <phoneticPr fontId="1"/>
  </si>
  <si>
    <t>太陽光発電システム　発電出力　※１</t>
    <rPh sb="0" eb="3">
      <t>タイヨウコウ</t>
    </rPh>
    <rPh sb="3" eb="5">
      <t>ハツデン</t>
    </rPh>
    <rPh sb="10" eb="12">
      <t>ハツデン</t>
    </rPh>
    <rPh sb="12" eb="14">
      <t>シュツリョク</t>
    </rPh>
    <phoneticPr fontId="1"/>
  </si>
  <si>
    <t>上限額 *</t>
    <rPh sb="0" eb="3">
      <t>ジョウゲンガク</t>
    </rPh>
    <phoneticPr fontId="1"/>
  </si>
  <si>
    <t>７</t>
    <phoneticPr fontId="1"/>
  </si>
  <si>
    <t>８</t>
    <phoneticPr fontId="1"/>
  </si>
  <si>
    <t>Ａ２５４ＸＸＸ０１</t>
  </si>
  <si>
    <t>Ａ１３０ＸＸＸ０３</t>
  </si>
  <si>
    <t>　陸屋根への太陽光発電システムの架台設置費用</t>
    <phoneticPr fontId="1"/>
  </si>
  <si>
    <r>
      <t>合計出力</t>
    </r>
    <r>
      <rPr>
        <sz val="9"/>
        <color theme="0" tint="-0.499984740745262"/>
        <rFont val="ＭＳ 明朝"/>
        <family val="1"/>
        <charset val="128"/>
      </rPr>
      <t>（１から８の合計値(Ｗ)÷1000）</t>
    </r>
    <rPh sb="0" eb="4">
      <t>ゴウケイシュツリョク</t>
    </rPh>
    <phoneticPr fontId="1"/>
  </si>
  <si>
    <t>株式会社ＸＸＸＸＸＸＸＸ</t>
    <phoneticPr fontId="1"/>
  </si>
  <si>
    <t>　（本様式に記載の額は、助成金の上限額です。実際の振込額とは異なる可能性があります。（『実施要綱』第４　５（２）参照））</t>
    <rPh sb="2" eb="5">
      <t>ホンヨウシキ</t>
    </rPh>
    <rPh sb="6" eb="8">
      <t>キサイ</t>
    </rPh>
    <rPh sb="9" eb="10">
      <t>ガク</t>
    </rPh>
    <rPh sb="12" eb="15">
      <t>ジョセイキン</t>
    </rPh>
    <rPh sb="16" eb="18">
      <t>ジョウゲン</t>
    </rPh>
    <rPh sb="18" eb="19">
      <t>ガク</t>
    </rPh>
    <rPh sb="22" eb="24">
      <t>ジッサイ</t>
    </rPh>
    <rPh sb="25" eb="28">
      <t>フリコミガク</t>
    </rPh>
    <rPh sb="30" eb="31">
      <t>コト</t>
    </rPh>
    <rPh sb="33" eb="36">
      <t>カノウセイ</t>
    </rPh>
    <rPh sb="44" eb="48">
      <t>ジッシヨウコウ</t>
    </rPh>
    <rPh sb="49" eb="50">
      <t>ダイ</t>
    </rPh>
    <rPh sb="56" eb="58">
      <t>サンショウ</t>
    </rPh>
    <phoneticPr fontId="1"/>
  </si>
  <si>
    <t>　　架台設置の有無</t>
    <rPh sb="2" eb="4">
      <t>カダイ</t>
    </rPh>
    <rPh sb="4" eb="6">
      <t>セッチ</t>
    </rPh>
    <rPh sb="7" eb="9">
      <t>ウム</t>
    </rPh>
    <phoneticPr fontId="1"/>
  </si>
  <si>
    <t>　　防水工事の有無</t>
    <rPh sb="2" eb="6">
      <t>ボウスイコウジ</t>
    </rPh>
    <rPh sb="7" eb="9">
      <t>ウム</t>
    </rPh>
    <phoneticPr fontId="1"/>
  </si>
  <si>
    <t>架台の設置と防水工事の申請を行う場合は、チェックボックスにチェックをしてください。</t>
    <rPh sb="0" eb="2">
      <t>カダイ</t>
    </rPh>
    <rPh sb="3" eb="5">
      <t>セッチ</t>
    </rPh>
    <rPh sb="6" eb="8">
      <t>ボウスイ</t>
    </rPh>
    <rPh sb="8" eb="10">
      <t>コウジ</t>
    </rPh>
    <rPh sb="11" eb="13">
      <t>シンセイ</t>
    </rPh>
    <rPh sb="14" eb="15">
      <t>オコナ</t>
    </rPh>
    <rPh sb="16" eb="18">
      <t>バアイ</t>
    </rPh>
    <phoneticPr fontId="1"/>
  </si>
  <si>
    <t>※既存住宅に限る</t>
    <phoneticPr fontId="1"/>
  </si>
  <si>
    <r>
      <rPr>
        <b/>
        <sz val="11"/>
        <color theme="1"/>
        <rFont val="ＭＳ 明朝"/>
        <family val="1"/>
        <charset val="128"/>
      </rPr>
      <t>架台の設置、防水工事の申請を行う場合</t>
    </r>
    <r>
      <rPr>
        <sz val="11"/>
        <color theme="1"/>
        <rFont val="ＭＳ 明朝"/>
        <family val="1"/>
        <charset val="128"/>
      </rPr>
      <t>は、チェックボックスにチェックをしてください。</t>
    </r>
    <rPh sb="0" eb="2">
      <t>カダイ</t>
    </rPh>
    <rPh sb="3" eb="5">
      <t>セッチ</t>
    </rPh>
    <rPh sb="6" eb="8">
      <t>ボウスイ</t>
    </rPh>
    <rPh sb="8" eb="10">
      <t>コウジ</t>
    </rPh>
    <rPh sb="11" eb="13">
      <t>シンセイ</t>
    </rPh>
    <rPh sb="14" eb="15">
      <t>オコナ</t>
    </rPh>
    <rPh sb="16" eb="18">
      <t>バアイ</t>
    </rPh>
    <phoneticPr fontId="1"/>
  </si>
  <si>
    <r>
      <t xml:space="preserve">下記に </t>
    </r>
    <r>
      <rPr>
        <b/>
        <sz val="11"/>
        <color theme="1"/>
        <rFont val="ＭＳ ゴシック"/>
        <family val="3"/>
        <charset val="128"/>
      </rPr>
      <t>新築住宅</t>
    </r>
    <r>
      <rPr>
        <b/>
        <sz val="11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 xml:space="preserve">または </t>
    </r>
    <r>
      <rPr>
        <b/>
        <sz val="11"/>
        <color theme="1"/>
        <rFont val="ＭＳ ゴシック"/>
        <family val="3"/>
        <charset val="128"/>
      </rPr>
      <t>既存住宅</t>
    </r>
    <r>
      <rPr>
        <b/>
        <sz val="11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のいずれかを選択してください。</t>
    </r>
    <rPh sb="0" eb="2">
      <t>カキ</t>
    </rPh>
    <rPh sb="4" eb="8">
      <t>シンチクジュウタク</t>
    </rPh>
    <rPh sb="13" eb="17">
      <t>キゾンジュウタク</t>
    </rPh>
    <rPh sb="24" eb="26">
      <t>センタク</t>
    </rPh>
    <phoneticPr fontId="1"/>
  </si>
  <si>
    <t>集合住宅における再エネ電気導入促進事業</t>
    <rPh sb="15" eb="17">
      <t>ソクシン</t>
    </rPh>
    <phoneticPr fontId="1"/>
  </si>
  <si>
    <t>Ａ１８０ＸＸＸ０２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</si>
</sst>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.000_ ;[Red]\-#,##0.000\ "/>
    <numFmt numFmtId="178" formatCode="#,###&quot; 円&quot;"/>
    <numFmt numFmtId="179" formatCode="[DBNum3][$-411]#,##0"/>
    <numFmt numFmtId="180" formatCode="yyyy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3F3F7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0" tint="-0.499984740745262"/>
      <name val="ＭＳ 明朝"/>
      <family val="1"/>
      <charset val="128"/>
    </font>
    <font>
      <sz val="12"/>
      <color theme="1" tint="0.499984740745262"/>
      <name val="ＭＳ 明朝"/>
      <family val="1"/>
      <charset val="128"/>
    </font>
    <font>
      <sz val="11"/>
      <color theme="1" tint="0.49998474074526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color indexed="8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0" tint="-0.499984740745262"/>
        <bgColor indexed="65"/>
      </patternFill>
    </fill>
    <fill>
      <patternFill patternType="gray0625"/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2" fillId="2" borderId="0" xfId="1" applyFont="1" applyFill="1" applyAlignment="1" applyProtection="1">
      <alignment vertical="center"/>
      <protection hidden="1"/>
    </xf>
    <xf numFmtId="0" fontId="7" fillId="0" borderId="0" xfId="2" applyFont="1" applyAlignment="1" applyProtection="1">
      <alignment vertical="center" wrapText="1" shrinkToFit="1"/>
      <protection locked="0"/>
    </xf>
    <xf numFmtId="0" fontId="2" fillId="0" borderId="6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0" xfId="0" applyFont="1" applyFill="1">
      <alignment vertical="center"/>
    </xf>
    <xf numFmtId="0" fontId="11" fillId="0" borderId="18" xfId="0" applyFont="1" applyBorder="1">
      <alignment vertical="center"/>
    </xf>
    <xf numFmtId="0" fontId="7" fillId="0" borderId="18" xfId="0" applyFont="1" applyBorder="1">
      <alignment vertical="center"/>
    </xf>
    <xf numFmtId="0" fontId="2" fillId="0" borderId="49" xfId="0" quotePrefix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7" fillId="0" borderId="0" xfId="2" applyFont="1" applyProtection="1">
      <alignment vertical="center"/>
      <protection hidden="1"/>
    </xf>
    <xf numFmtId="178" fontId="12" fillId="0" borderId="0" xfId="2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180" fontId="7" fillId="0" borderId="0" xfId="2" applyNumberFormat="1" applyFont="1" applyAlignment="1" applyProtection="1">
      <alignment horizontal="right" vertical="center" wrapText="1" shrinkToFi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8" xfId="0" applyFont="1" applyBorder="1">
      <alignment vertical="center"/>
    </xf>
    <xf numFmtId="178" fontId="15" fillId="4" borderId="26" xfId="2" applyNumberFormat="1" applyFont="1" applyFill="1" applyBorder="1" applyAlignment="1" applyProtection="1">
      <alignment horizontal="center" vertical="center"/>
      <protection hidden="1"/>
    </xf>
    <xf numFmtId="178" fontId="15" fillId="4" borderId="21" xfId="2" applyNumberFormat="1" applyFont="1" applyFill="1" applyBorder="1" applyAlignment="1" applyProtection="1">
      <alignment horizontal="center" vertical="center"/>
      <protection hidden="1"/>
    </xf>
    <xf numFmtId="178" fontId="15" fillId="4" borderId="27" xfId="2" applyNumberFormat="1" applyFont="1" applyFill="1" applyBorder="1" applyAlignment="1" applyProtection="1">
      <alignment horizontal="center" vertical="center"/>
      <protection hidden="1"/>
    </xf>
    <xf numFmtId="178" fontId="15" fillId="4" borderId="33" xfId="2" applyNumberFormat="1" applyFont="1" applyFill="1" applyBorder="1" applyAlignment="1" applyProtection="1">
      <alignment horizontal="center" vertical="center"/>
      <protection hidden="1"/>
    </xf>
    <xf numFmtId="178" fontId="15" fillId="4" borderId="34" xfId="2" applyNumberFormat="1" applyFont="1" applyFill="1" applyBorder="1" applyAlignment="1" applyProtection="1">
      <alignment horizontal="center" vertical="center"/>
      <protection hidden="1"/>
    </xf>
    <xf numFmtId="178" fontId="15" fillId="4" borderId="35" xfId="2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7" fillId="0" borderId="42" xfId="0" applyFont="1" applyBorder="1" applyAlignment="1">
      <alignment horizontal="distributed" vertical="center" indent="18"/>
    </xf>
    <xf numFmtId="0" fontId="17" fillId="0" borderId="43" xfId="0" applyFont="1" applyBorder="1" applyAlignment="1">
      <alignment horizontal="distributed" vertical="center" indent="18"/>
    </xf>
    <xf numFmtId="0" fontId="17" fillId="0" borderId="44" xfId="0" applyFont="1" applyBorder="1" applyAlignment="1">
      <alignment horizontal="distributed" vertical="center" indent="18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78" fontId="12" fillId="0" borderId="19" xfId="2" applyNumberFormat="1" applyFont="1" applyBorder="1" applyAlignment="1" applyProtection="1">
      <alignment horizontal="center" vertical="center"/>
      <protection hidden="1"/>
    </xf>
    <xf numFmtId="178" fontId="12" fillId="0" borderId="40" xfId="2" applyNumberFormat="1" applyFont="1" applyBorder="1" applyAlignment="1" applyProtection="1">
      <alignment horizontal="center" vertical="center"/>
      <protection hidden="1"/>
    </xf>
    <xf numFmtId="178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8" fontId="12" fillId="4" borderId="17" xfId="2" applyNumberFormat="1" applyFont="1" applyFill="1" applyBorder="1" applyAlignment="1" applyProtection="1">
      <alignment horizontal="center" vertical="center"/>
      <protection hidden="1"/>
    </xf>
    <xf numFmtId="178" fontId="12" fillId="4" borderId="21" xfId="2" applyNumberFormat="1" applyFont="1" applyFill="1" applyBorder="1" applyAlignment="1" applyProtection="1">
      <alignment horizontal="center" vertical="center"/>
      <protection hidden="1"/>
    </xf>
    <xf numFmtId="178" fontId="12" fillId="4" borderId="36" xfId="2" applyNumberFormat="1" applyFont="1" applyFill="1" applyBorder="1" applyAlignment="1" applyProtection="1">
      <alignment horizontal="center" vertical="center"/>
      <protection hidden="1"/>
    </xf>
    <xf numFmtId="178" fontId="12" fillId="4" borderId="34" xfId="2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179" fontId="19" fillId="4" borderId="12" xfId="4" applyNumberFormat="1" applyFont="1" applyFill="1" applyBorder="1" applyAlignment="1" applyProtection="1">
      <alignment horizontal="right" vertical="center"/>
      <protection hidden="1"/>
    </xf>
    <xf numFmtId="179" fontId="19" fillId="4" borderId="13" xfId="4" applyNumberFormat="1" applyFont="1" applyFill="1" applyBorder="1" applyAlignment="1" applyProtection="1">
      <alignment horizontal="right" vertical="center"/>
      <protection hidden="1"/>
    </xf>
    <xf numFmtId="0" fontId="19" fillId="4" borderId="13" xfId="0" applyFont="1" applyFill="1" applyBorder="1" applyAlignment="1" applyProtection="1">
      <alignment horizontal="left" vertical="center"/>
      <protection hidden="1"/>
    </xf>
    <xf numFmtId="0" fontId="19" fillId="4" borderId="14" xfId="0" applyFont="1" applyFill="1" applyBorder="1" applyAlignment="1" applyProtection="1">
      <alignment horizontal="left" vertical="center"/>
      <protection hidden="1"/>
    </xf>
    <xf numFmtId="178" fontId="11" fillId="0" borderId="0" xfId="0" applyNumberFormat="1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7" xfId="0" applyFont="1" applyBorder="1">
      <alignment vertical="center"/>
    </xf>
    <xf numFmtId="178" fontId="15" fillId="4" borderId="24" xfId="2" applyNumberFormat="1" applyFont="1" applyFill="1" applyBorder="1" applyAlignment="1" applyProtection="1">
      <alignment horizontal="center" vertical="center"/>
      <protection hidden="1"/>
    </xf>
    <xf numFmtId="178" fontId="15" fillId="4" borderId="20" xfId="2" applyNumberFormat="1" applyFont="1" applyFill="1" applyBorder="1" applyAlignment="1" applyProtection="1">
      <alignment horizontal="center" vertical="center"/>
      <protection hidden="1"/>
    </xf>
    <xf numFmtId="178" fontId="15" fillId="4" borderId="25" xfId="2" applyNumberFormat="1" applyFont="1" applyFill="1" applyBorder="1" applyAlignment="1" applyProtection="1">
      <alignment horizontal="center" vertical="center"/>
      <protection hidden="1"/>
    </xf>
    <xf numFmtId="178" fontId="12" fillId="4" borderId="10" xfId="2" applyNumberFormat="1" applyFont="1" applyFill="1" applyBorder="1" applyAlignment="1" applyProtection="1">
      <alignment horizontal="center" vertical="center"/>
      <protection hidden="1"/>
    </xf>
    <xf numFmtId="178" fontId="12" fillId="4" borderId="20" xfId="2" applyNumberFormat="1" applyFont="1" applyFill="1" applyBorder="1" applyAlignment="1" applyProtection="1">
      <alignment horizontal="center" vertical="center"/>
      <protection hidden="1"/>
    </xf>
    <xf numFmtId="0" fontId="2" fillId="0" borderId="47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8" xfId="0" applyFont="1" applyBorder="1">
      <alignment vertical="center"/>
    </xf>
    <xf numFmtId="178" fontId="15" fillId="4" borderId="28" xfId="2" applyNumberFormat="1" applyFont="1" applyFill="1" applyBorder="1" applyAlignment="1" applyProtection="1">
      <alignment horizontal="center" vertical="center"/>
      <protection hidden="1"/>
    </xf>
    <xf numFmtId="178" fontId="15" fillId="4" borderId="22" xfId="2" applyNumberFormat="1" applyFont="1" applyFill="1" applyBorder="1" applyAlignment="1" applyProtection="1">
      <alignment horizontal="center" vertical="center"/>
      <protection hidden="1"/>
    </xf>
    <xf numFmtId="178" fontId="15" fillId="4" borderId="29" xfId="2" applyNumberFormat="1" applyFont="1" applyFill="1" applyBorder="1" applyAlignment="1" applyProtection="1">
      <alignment horizontal="center" vertical="center"/>
      <protection hidden="1"/>
    </xf>
    <xf numFmtId="178" fontId="12" fillId="4" borderId="31" xfId="2" applyNumberFormat="1" applyFont="1" applyFill="1" applyBorder="1" applyAlignment="1" applyProtection="1">
      <alignment horizontal="center" vertical="center"/>
      <protection hidden="1"/>
    </xf>
    <xf numFmtId="178" fontId="12" fillId="4" borderId="32" xfId="2" applyNumberFormat="1" applyFont="1" applyFill="1" applyBorder="1" applyAlignment="1" applyProtection="1">
      <alignment horizontal="center" vertical="center"/>
      <protection hidden="1"/>
    </xf>
    <xf numFmtId="178" fontId="12" fillId="4" borderId="23" xfId="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top" wrapText="1"/>
    </xf>
    <xf numFmtId="178" fontId="12" fillId="4" borderId="30" xfId="2" applyNumberFormat="1" applyFont="1" applyFill="1" applyBorder="1" applyAlignment="1" applyProtection="1">
      <alignment horizontal="center" vertical="center"/>
      <protection hidden="1"/>
    </xf>
    <xf numFmtId="178" fontId="12" fillId="4" borderId="11" xfId="2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>
      <alignment vertical="center"/>
    </xf>
    <xf numFmtId="178" fontId="12" fillId="0" borderId="1" xfId="2" applyNumberFormat="1" applyFont="1" applyBorder="1" applyAlignment="1" applyProtection="1">
      <alignment horizontal="center" vertical="center"/>
      <protection locked="0"/>
    </xf>
    <xf numFmtId="0" fontId="7" fillId="0" borderId="3" xfId="2" applyFont="1" applyBorder="1" applyAlignment="1" applyProtection="1">
      <alignment vertical="center" wrapText="1" shrinkToFit="1"/>
      <protection locked="0"/>
    </xf>
    <xf numFmtId="0" fontId="7" fillId="0" borderId="5" xfId="2" applyFont="1" applyBorder="1" applyAlignment="1" applyProtection="1">
      <alignment vertical="center" wrapText="1" shrinkToFit="1"/>
      <protection locked="0"/>
    </xf>
    <xf numFmtId="0" fontId="7" fillId="0" borderId="4" xfId="2" applyFont="1" applyBorder="1" applyAlignment="1" applyProtection="1">
      <alignment vertical="center" wrapText="1" shrinkToFit="1"/>
      <protection locked="0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7" fontId="7" fillId="0" borderId="1" xfId="2" applyNumberFormat="1" applyFont="1" applyBorder="1" applyAlignment="1" applyProtection="1">
      <alignment horizontal="center" vertical="center"/>
      <protection hidden="1"/>
    </xf>
    <xf numFmtId="177" fontId="7" fillId="0" borderId="2" xfId="2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18" fillId="4" borderId="15" xfId="2" applyNumberFormat="1" applyFont="1" applyFill="1" applyBorder="1" applyAlignment="1" applyProtection="1">
      <alignment horizontal="center" vertical="center"/>
      <protection hidden="1"/>
    </xf>
    <xf numFmtId="0" fontId="18" fillId="4" borderId="13" xfId="2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50" xfId="2" applyFont="1" applyBorder="1" applyAlignment="1" applyProtection="1">
      <alignment horizontal="left" vertical="center" wrapText="1" shrinkToFit="1"/>
      <protection locked="0"/>
    </xf>
    <xf numFmtId="0" fontId="7" fillId="0" borderId="51" xfId="2" applyFont="1" applyBorder="1" applyAlignment="1" applyProtection="1">
      <alignment horizontal="left" vertical="center" wrapText="1" shrinkToFit="1"/>
      <protection locked="0"/>
    </xf>
    <xf numFmtId="0" fontId="7" fillId="0" borderId="49" xfId="2" applyFont="1" applyBorder="1" applyAlignment="1" applyProtection="1">
      <alignment horizontal="left" vertical="center" wrapText="1" shrinkToFit="1"/>
      <protection locked="0"/>
    </xf>
    <xf numFmtId="176" fontId="7" fillId="0" borderId="50" xfId="2" applyNumberFormat="1" applyFont="1" applyBorder="1" applyAlignment="1" applyProtection="1">
      <alignment horizontal="center" vertical="center"/>
      <protection locked="0"/>
    </xf>
    <xf numFmtId="176" fontId="7" fillId="0" borderId="51" xfId="2" applyNumberFormat="1" applyFont="1" applyBorder="1" applyAlignment="1" applyProtection="1">
      <alignment horizontal="center" vertical="center"/>
      <protection locked="0"/>
    </xf>
    <xf numFmtId="176" fontId="7" fillId="3" borderId="50" xfId="2" applyNumberFormat="1" applyFont="1" applyFill="1" applyBorder="1" applyAlignment="1" applyProtection="1">
      <alignment horizontal="center" vertical="center"/>
      <protection hidden="1"/>
    </xf>
    <xf numFmtId="176" fontId="7" fillId="3" borderId="51" xfId="2" applyNumberFormat="1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>
      <alignment horizontal="center" vertical="center"/>
    </xf>
    <xf numFmtId="177" fontId="12" fillId="3" borderId="40" xfId="2" applyNumberFormat="1" applyFont="1" applyFill="1" applyBorder="1" applyAlignment="1" applyProtection="1">
      <alignment horizontal="center" vertical="center"/>
      <protection hidden="1"/>
    </xf>
    <xf numFmtId="177" fontId="12" fillId="3" borderId="8" xfId="2" applyNumberFormat="1" applyFont="1" applyFill="1" applyBorder="1" applyAlignment="1" applyProtection="1">
      <alignment horizontal="center" vertical="center"/>
      <protection hidden="1"/>
    </xf>
    <xf numFmtId="0" fontId="7" fillId="0" borderId="9" xfId="2" applyFont="1" applyBorder="1" applyAlignment="1" applyProtection="1">
      <alignment vertical="center" wrapText="1" shrinkToFit="1"/>
      <protection locked="0"/>
    </xf>
    <xf numFmtId="0" fontId="7" fillId="0" borderId="19" xfId="2" applyFont="1" applyBorder="1" applyAlignment="1" applyProtection="1">
      <alignment vertical="center" wrapText="1" shrinkToFit="1"/>
      <protection locked="0"/>
    </xf>
    <xf numFmtId="0" fontId="7" fillId="0" borderId="2" xfId="2" applyFont="1" applyBorder="1" applyAlignment="1" applyProtection="1">
      <alignment horizontal="left" vertical="center" wrapText="1" shrinkToFit="1"/>
      <protection locked="0"/>
    </xf>
    <xf numFmtId="0" fontId="7" fillId="0" borderId="3" xfId="2" applyFont="1" applyBorder="1" applyAlignment="1" applyProtection="1">
      <alignment horizontal="left" vertical="center" wrapText="1" shrinkToFit="1"/>
      <protection locked="0"/>
    </xf>
    <xf numFmtId="0" fontId="7" fillId="0" borderId="4" xfId="2" applyFont="1" applyBorder="1" applyAlignment="1" applyProtection="1">
      <alignment horizontal="left" vertical="center" wrapText="1" shrinkToFit="1"/>
      <protection locked="0"/>
    </xf>
    <xf numFmtId="176" fontId="7" fillId="0" borderId="2" xfId="2" applyNumberFormat="1" applyFont="1" applyBorder="1" applyAlignment="1" applyProtection="1">
      <alignment horizontal="center" vertical="center"/>
      <protection locked="0"/>
    </xf>
    <xf numFmtId="176" fontId="7" fillId="0" borderId="3" xfId="2" applyNumberFormat="1" applyFont="1" applyBorder="1" applyAlignment="1" applyProtection="1">
      <alignment horizontal="center" vertical="center"/>
      <protection locked="0"/>
    </xf>
    <xf numFmtId="176" fontId="7" fillId="3" borderId="2" xfId="2" applyNumberFormat="1" applyFont="1" applyFill="1" applyBorder="1" applyAlignment="1" applyProtection="1">
      <alignment horizontal="center" vertical="center"/>
      <protection hidden="1"/>
    </xf>
    <xf numFmtId="176" fontId="7" fillId="3" borderId="3" xfId="2" applyNumberFormat="1" applyFont="1" applyFill="1" applyBorder="1" applyAlignment="1" applyProtection="1">
      <alignment horizontal="center" vertical="center"/>
      <protection hidden="1"/>
    </xf>
    <xf numFmtId="176" fontId="7" fillId="0" borderId="5" xfId="2" applyNumberFormat="1" applyFont="1" applyBorder="1" applyAlignment="1" applyProtection="1">
      <alignment horizontal="center" vertical="center"/>
      <protection locked="0"/>
    </xf>
    <xf numFmtId="176" fontId="7" fillId="0" borderId="6" xfId="2" applyNumberFormat="1" applyFont="1" applyBorder="1" applyAlignment="1" applyProtection="1">
      <alignment horizontal="center" vertical="center"/>
      <protection locked="0"/>
    </xf>
    <xf numFmtId="176" fontId="7" fillId="3" borderId="6" xfId="2" applyNumberFormat="1" applyFont="1" applyFill="1" applyBorder="1" applyAlignment="1" applyProtection="1">
      <alignment horizontal="center" vertical="center"/>
      <protection hidden="1"/>
    </xf>
    <xf numFmtId="176" fontId="7" fillId="3" borderId="5" xfId="2" applyNumberFormat="1" applyFont="1" applyFill="1" applyBorder="1" applyAlignment="1" applyProtection="1">
      <alignment horizontal="center" vertical="center"/>
      <protection hidden="1"/>
    </xf>
    <xf numFmtId="179" fontId="21" fillId="4" borderId="12" xfId="4" applyNumberFormat="1" applyFont="1" applyFill="1" applyBorder="1" applyAlignment="1" applyProtection="1">
      <alignment horizontal="right" vertical="center"/>
      <protection hidden="1"/>
    </xf>
    <xf numFmtId="179" fontId="21" fillId="4" borderId="13" xfId="4" applyNumberFormat="1" applyFont="1" applyFill="1" applyBorder="1" applyAlignment="1" applyProtection="1">
      <alignment horizontal="right" vertical="center"/>
      <protection hidden="1"/>
    </xf>
    <xf numFmtId="0" fontId="21" fillId="4" borderId="13" xfId="0" applyFont="1" applyFill="1" applyBorder="1" applyAlignment="1" applyProtection="1">
      <alignment horizontal="left" vertical="center"/>
      <protection hidden="1"/>
    </xf>
    <xf numFmtId="0" fontId="21" fillId="4" borderId="14" xfId="0" applyFont="1" applyFill="1" applyBorder="1" applyAlignment="1" applyProtection="1">
      <alignment horizontal="left" vertical="center"/>
      <protection hidden="1"/>
    </xf>
    <xf numFmtId="177" fontId="7" fillId="0" borderId="1" xfId="2" applyNumberFormat="1" applyFont="1" applyBorder="1" applyAlignment="1" applyProtection="1">
      <alignment horizontal="center" vertical="center"/>
      <protection locked="0"/>
    </xf>
    <xf numFmtId="177" fontId="7" fillId="0" borderId="2" xfId="2" applyNumberFormat="1" applyFont="1" applyBorder="1" applyAlignment="1" applyProtection="1">
      <alignment horizontal="center" vertical="center"/>
      <protection locked="0"/>
    </xf>
    <xf numFmtId="178" fontId="20" fillId="4" borderId="24" xfId="2" applyNumberFormat="1" applyFont="1" applyFill="1" applyBorder="1" applyAlignment="1" applyProtection="1">
      <alignment horizontal="center" vertical="center"/>
      <protection hidden="1"/>
    </xf>
    <xf numFmtId="178" fontId="20" fillId="4" borderId="20" xfId="2" applyNumberFormat="1" applyFont="1" applyFill="1" applyBorder="1" applyAlignment="1" applyProtection="1">
      <alignment horizontal="center" vertical="center"/>
      <protection hidden="1"/>
    </xf>
    <xf numFmtId="178" fontId="20" fillId="4" borderId="25" xfId="2" applyNumberFormat="1" applyFont="1" applyFill="1" applyBorder="1" applyAlignment="1" applyProtection="1">
      <alignment horizontal="center" vertical="center"/>
      <protection hidden="1"/>
    </xf>
    <xf numFmtId="178" fontId="20" fillId="4" borderId="33" xfId="2" applyNumberFormat="1" applyFont="1" applyFill="1" applyBorder="1" applyAlignment="1" applyProtection="1">
      <alignment horizontal="center" vertical="center"/>
      <protection hidden="1"/>
    </xf>
    <xf numFmtId="178" fontId="20" fillId="4" borderId="34" xfId="2" applyNumberFormat="1" applyFont="1" applyFill="1" applyBorder="1" applyAlignment="1" applyProtection="1">
      <alignment horizontal="center" vertical="center"/>
      <protection hidden="1"/>
    </xf>
    <xf numFmtId="178" fontId="20" fillId="4" borderId="35" xfId="2" applyNumberFormat="1" applyFont="1" applyFill="1" applyBorder="1" applyAlignment="1" applyProtection="1">
      <alignment horizontal="center" vertical="center"/>
      <protection hidden="1"/>
    </xf>
    <xf numFmtId="0" fontId="7" fillId="0" borderId="2" xfId="2" applyFont="1" applyBorder="1" applyAlignment="1" applyProtection="1">
      <alignment vertical="center" wrapText="1" shrinkToFit="1"/>
      <protection locked="0"/>
    </xf>
    <xf numFmtId="0" fontId="8" fillId="0" borderId="0" xfId="0" applyFont="1" applyAlignment="1">
      <alignment horizontal="center" vertical="center"/>
    </xf>
    <xf numFmtId="0" fontId="7" fillId="0" borderId="1" xfId="2" applyFont="1" applyBorder="1" applyAlignment="1" applyProtection="1">
      <alignment vertical="center" wrapText="1" shrinkToFit="1"/>
      <protection locked="0"/>
    </xf>
    <xf numFmtId="176" fontId="7" fillId="0" borderId="2" xfId="2" applyNumberFormat="1" applyFont="1" applyBorder="1" applyAlignment="1" applyProtection="1">
      <alignment horizontal="center" vertical="center"/>
      <protection hidden="1"/>
    </xf>
    <xf numFmtId="176" fontId="7" fillId="0" borderId="3" xfId="2" applyNumberFormat="1" applyFont="1" applyBorder="1" applyAlignment="1" applyProtection="1">
      <alignment horizontal="center" vertical="center"/>
      <protection hidden="1"/>
    </xf>
    <xf numFmtId="178" fontId="20" fillId="4" borderId="28" xfId="2" applyNumberFormat="1" applyFont="1" applyFill="1" applyBorder="1" applyAlignment="1" applyProtection="1">
      <alignment horizontal="center" vertical="center"/>
      <protection hidden="1"/>
    </xf>
    <xf numFmtId="178" fontId="20" fillId="4" borderId="22" xfId="2" applyNumberFormat="1" applyFont="1" applyFill="1" applyBorder="1" applyAlignment="1" applyProtection="1">
      <alignment horizontal="center" vertical="center"/>
      <protection hidden="1"/>
    </xf>
    <xf numFmtId="178" fontId="20" fillId="4" borderId="29" xfId="2" applyNumberFormat="1" applyFont="1" applyFill="1" applyBorder="1" applyAlignment="1" applyProtection="1">
      <alignment horizontal="center" vertical="center"/>
      <protection hidden="1"/>
    </xf>
    <xf numFmtId="178" fontId="20" fillId="4" borderId="26" xfId="2" applyNumberFormat="1" applyFont="1" applyFill="1" applyBorder="1" applyAlignment="1" applyProtection="1">
      <alignment horizontal="center" vertical="center"/>
      <protection hidden="1"/>
    </xf>
    <xf numFmtId="178" fontId="20" fillId="4" borderId="21" xfId="2" applyNumberFormat="1" applyFont="1" applyFill="1" applyBorder="1" applyAlignment="1" applyProtection="1">
      <alignment horizontal="center" vertical="center"/>
      <protection hidden="1"/>
    </xf>
    <xf numFmtId="178" fontId="20" fillId="4" borderId="27" xfId="2" applyNumberFormat="1" applyFont="1" applyFill="1" applyBorder="1" applyAlignment="1" applyProtection="1">
      <alignment horizontal="center" vertical="center"/>
      <protection hidden="1"/>
    </xf>
    <xf numFmtId="178" fontId="20" fillId="4" borderId="36" xfId="2" applyNumberFormat="1" applyFont="1" applyFill="1" applyBorder="1" applyAlignment="1" applyProtection="1">
      <alignment horizontal="center" vertical="center"/>
      <protection hidden="1"/>
    </xf>
    <xf numFmtId="178" fontId="20" fillId="4" borderId="10" xfId="2" applyNumberFormat="1" applyFont="1" applyFill="1" applyBorder="1" applyAlignment="1" applyProtection="1">
      <alignment horizontal="center" vertical="center"/>
      <protection hidden="1"/>
    </xf>
    <xf numFmtId="178" fontId="20" fillId="4" borderId="31" xfId="2" applyNumberFormat="1" applyFont="1" applyFill="1" applyBorder="1" applyAlignment="1" applyProtection="1">
      <alignment horizontal="center" vertical="center"/>
      <protection hidden="1"/>
    </xf>
    <xf numFmtId="178" fontId="20" fillId="4" borderId="32" xfId="2" applyNumberFormat="1" applyFont="1" applyFill="1" applyBorder="1" applyAlignment="1" applyProtection="1">
      <alignment horizontal="center" vertical="center"/>
      <protection hidden="1"/>
    </xf>
    <xf numFmtId="178" fontId="20" fillId="4" borderId="23" xfId="2" applyNumberFormat="1" applyFont="1" applyFill="1" applyBorder="1" applyAlignment="1" applyProtection="1">
      <alignment horizontal="center" vertical="center"/>
      <protection hidden="1"/>
    </xf>
    <xf numFmtId="178" fontId="20" fillId="4" borderId="17" xfId="2" applyNumberFormat="1" applyFont="1" applyFill="1" applyBorder="1" applyAlignment="1" applyProtection="1">
      <alignment horizontal="center" vertical="center"/>
      <protection hidden="1"/>
    </xf>
    <xf numFmtId="180" fontId="7" fillId="0" borderId="0" xfId="2" applyNumberFormat="1" applyFont="1" applyAlignment="1" applyProtection="1">
      <alignment horizontal="center" vertical="center" wrapText="1" shrinkToFit="1"/>
      <protection locked="0"/>
    </xf>
  </cellXfs>
  <cellStyles count="5">
    <cellStyle name="桁区切り" xfId="4" builtinId="6"/>
    <cellStyle name="標準" xfId="0" builtinId="0"/>
    <cellStyle name="標準 2" xfId="1" xr:uid="{00000000-0005-0000-0000-000002000000}"/>
    <cellStyle name="標準 2 2" xfId="3" xr:uid="{00000000-0005-0000-0000-000003000000}"/>
    <cellStyle name="標準 3" xfId="2" xr:uid="{00000000-0005-0000-0000-000004000000}"/>
  </cellStyles>
  <dxfs count="39"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 val="0"/>
        <i val="0"/>
        <strike val="0"/>
        <u val="none"/>
        <color auto="1"/>
      </font>
      <fill>
        <patternFill patternType="gray0625">
          <fgColor auto="1"/>
          <bgColor auto="1"/>
        </patternFill>
      </fill>
    </dxf>
    <dxf>
      <font>
        <strike val="0"/>
        <u val="none"/>
        <color rgb="FF808080"/>
      </font>
      <fill>
        <patternFill>
          <bgColor rgb="FF808080"/>
        </patternFill>
      </fill>
    </dxf>
    <dxf>
      <font>
        <b val="0"/>
        <i val="0"/>
        <strike val="0"/>
        <u val="none"/>
        <color rgb="FF808080"/>
      </font>
      <fill>
        <patternFill>
          <bgColor rgb="FF808080"/>
        </patternFill>
      </fill>
    </dxf>
    <dxf>
      <font>
        <b val="0"/>
        <i val="0"/>
        <strike val="0"/>
        <u val="none"/>
        <color auto="1"/>
      </font>
      <fill>
        <patternFill patternType="gray0625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808080"/>
      <color rgb="FFFFFF66"/>
      <color rgb="FFFFFFFF"/>
      <color rgb="FFD9E1F2"/>
      <color rgb="FFDDEBF7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T$44" lockText="1" noThreeD="1"/>
</file>

<file path=xl/ctrlProps/ctrlProp6.xml><?xml version="1.0" encoding="utf-8"?>
<formControlPr xmlns="http://schemas.microsoft.com/office/spreadsheetml/2009/9/main" objectType="CheckBox" fmlaLink="$T$45" lockText="1" noThreeD="1"/>
</file>

<file path=xl/ctrlProps/ctrlProp7.xml><?xml version="1.0" encoding="utf-8"?>
<formControlPr xmlns="http://schemas.microsoft.com/office/spreadsheetml/2009/9/main" objectType="CheckBox" checked="Checked" fmlaLink="$AT$44" lockText="1" noThreeD="1"/>
</file>

<file path=xl/ctrlProps/ctrlProp8.xml><?xml version="1.0" encoding="utf-8"?>
<formControlPr xmlns="http://schemas.microsoft.com/office/spreadsheetml/2009/9/main" objectType="CheckBox" checked="Checked" fmlaLink="$AT$4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171839</xdr:colOff>
      <xdr:row>9</xdr:row>
      <xdr:rowOff>34922</xdr:rowOff>
    </xdr:from>
    <xdr:to>
      <xdr:col>13</xdr:col>
      <xdr:colOff>166057</xdr:colOff>
      <xdr:row>9</xdr:row>
      <xdr:rowOff>322922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596384" y="2348631"/>
          <a:ext cx="1268837" cy="288000"/>
          <a:chOff x="2225039" y="5104659"/>
          <a:chExt cx="609736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225039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交付申請</a:t>
            </a:r>
          </a:p>
        </xdr:txBody>
      </xdr:sp>
    </xdr:grpSp>
    <xdr:clientData/>
  </xdr:twoCellAnchor>
  <xdr:twoCellAnchor>
    <xdr:from>
      <xdr:col>18</xdr:col>
      <xdr:colOff>160957</xdr:colOff>
      <xdr:row>9</xdr:row>
      <xdr:rowOff>34922</xdr:rowOff>
    </xdr:from>
    <xdr:to>
      <xdr:col>22</xdr:col>
      <xdr:colOff>155175</xdr:colOff>
      <xdr:row>9</xdr:row>
      <xdr:rowOff>322922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5453393" y="2348631"/>
          <a:ext cx="1268837" cy="288000"/>
          <a:chOff x="2225042" y="5104659"/>
          <a:chExt cx="609733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2225042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実績報告</a:t>
            </a:r>
          </a:p>
        </xdr:txBody>
      </xdr:sp>
    </xdr:grpSp>
    <xdr:clientData/>
  </xdr:twoCellAnchor>
  <xdr:twoCellAnchor>
    <xdr:from>
      <xdr:col>35</xdr:col>
      <xdr:colOff>171839</xdr:colOff>
      <xdr:row>9</xdr:row>
      <xdr:rowOff>34922</xdr:rowOff>
    </xdr:from>
    <xdr:to>
      <xdr:col>39</xdr:col>
      <xdr:colOff>166057</xdr:colOff>
      <xdr:row>9</xdr:row>
      <xdr:rowOff>322922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0216384" y="2348631"/>
          <a:ext cx="1268837" cy="288000"/>
          <a:chOff x="2225039" y="5104659"/>
          <a:chExt cx="609736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2225039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交付申請</a:t>
            </a:r>
          </a:p>
        </xdr:txBody>
      </xdr:sp>
    </xdr:grpSp>
    <xdr:clientData/>
  </xdr:twoCellAnchor>
  <xdr:twoCellAnchor>
    <xdr:from>
      <xdr:col>44</xdr:col>
      <xdr:colOff>160957</xdr:colOff>
      <xdr:row>9</xdr:row>
      <xdr:rowOff>34922</xdr:rowOff>
    </xdr:from>
    <xdr:to>
      <xdr:col>48</xdr:col>
      <xdr:colOff>155175</xdr:colOff>
      <xdr:row>9</xdr:row>
      <xdr:rowOff>322922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3073393" y="2348631"/>
          <a:ext cx="1268837" cy="288000"/>
          <a:chOff x="2225042" y="5104659"/>
          <a:chExt cx="609733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2225042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実績報告</a:t>
            </a:r>
          </a:p>
        </xdr:txBody>
      </xdr:sp>
    </xdr:grpSp>
    <xdr:clientData/>
  </xdr:twoCellAnchor>
  <xdr:twoCellAnchor>
    <xdr:from>
      <xdr:col>29</xdr:col>
      <xdr:colOff>55068</xdr:colOff>
      <xdr:row>18</xdr:row>
      <xdr:rowOff>71079</xdr:rowOff>
    </xdr:from>
    <xdr:to>
      <xdr:col>37</xdr:col>
      <xdr:colOff>208951</xdr:colOff>
      <xdr:row>19</xdr:row>
      <xdr:rowOff>162420</xdr:rowOff>
    </xdr:to>
    <xdr:sp macro="" textlink="">
      <xdr:nvSpPr>
        <xdr:cNvPr id="17" name="線吹き出し 1 (枠付き)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078480" y="5216820"/>
          <a:ext cx="2664000" cy="432000"/>
        </a:xfrm>
        <a:prstGeom prst="borderCallout1">
          <a:avLst>
            <a:gd name="adj1" fmla="val 39434"/>
            <a:gd name="adj2" fmla="val 99001"/>
            <a:gd name="adj3" fmla="val -51882"/>
            <a:gd name="adj4" fmla="val 102104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モジュールの型式名・公称最大出力は認証の記載されているとおり記入してください。</a:t>
          </a:r>
        </a:p>
      </xdr:txBody>
    </xdr:sp>
    <xdr:clientData/>
  </xdr:twoCellAnchor>
  <xdr:twoCellAnchor>
    <xdr:from>
      <xdr:col>35</xdr:col>
      <xdr:colOff>125505</xdr:colOff>
      <xdr:row>9</xdr:row>
      <xdr:rowOff>17929</xdr:rowOff>
    </xdr:from>
    <xdr:to>
      <xdr:col>36</xdr:col>
      <xdr:colOff>116540</xdr:colOff>
      <xdr:row>9</xdr:row>
      <xdr:rowOff>322729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031505" y="2312894"/>
          <a:ext cx="304800" cy="3048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250371</xdr:colOff>
      <xdr:row>24</xdr:row>
      <xdr:rowOff>67876</xdr:rowOff>
    </xdr:from>
    <xdr:to>
      <xdr:col>50</xdr:col>
      <xdr:colOff>269828</xdr:colOff>
      <xdr:row>25</xdr:row>
      <xdr:rowOff>7533</xdr:rowOff>
    </xdr:to>
    <xdr:sp macro="" textlink="">
      <xdr:nvSpPr>
        <xdr:cNvPr id="28" name="線吹き出し 1 (枠付き)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473542" y="7404847"/>
          <a:ext cx="3492000" cy="288000"/>
        </a:xfrm>
        <a:prstGeom prst="borderCallout1">
          <a:avLst>
            <a:gd name="adj1" fmla="val 45659"/>
            <a:gd name="adj2" fmla="val 1567"/>
            <a:gd name="adj3" fmla="val -84846"/>
            <a:gd name="adj4" fmla="val 5360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太陽電池モジュールの合計出力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(kW)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が自動計算されます。</a:t>
          </a:r>
        </a:p>
      </xdr:txBody>
    </xdr:sp>
    <xdr:clientData/>
  </xdr:twoCellAnchor>
  <xdr:twoCellAnchor>
    <xdr:from>
      <xdr:col>42</xdr:col>
      <xdr:colOff>197223</xdr:colOff>
      <xdr:row>4</xdr:row>
      <xdr:rowOff>2</xdr:rowOff>
    </xdr:from>
    <xdr:to>
      <xdr:col>50</xdr:col>
      <xdr:colOff>283799</xdr:colOff>
      <xdr:row>6</xdr:row>
      <xdr:rowOff>137014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2472350" y="983675"/>
          <a:ext cx="2635813" cy="649630"/>
          <a:chOff x="12263717" y="1371603"/>
          <a:chExt cx="2596694" cy="648000"/>
        </a:xfrm>
      </xdr:grpSpPr>
      <xdr:sp macro="" textlink="">
        <xdr:nvSpPr>
          <xdr:cNvPr id="20" name="四角形: 角を丸くする 10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12263717" y="1371603"/>
            <a:ext cx="2592000" cy="648000"/>
          </a:xfrm>
          <a:prstGeom prst="roundRect">
            <a:avLst/>
          </a:prstGeom>
          <a:solidFill>
            <a:srgbClr val="FFFF00"/>
          </a:solidFill>
          <a:ln w="19050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endParaRPr>
          </a:p>
        </xdr:txBody>
      </xdr:sp>
      <xdr:pic>
        <xdr:nvPicPr>
          <xdr:cNvPr id="21" name="図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370097" y="1447589"/>
            <a:ext cx="360000" cy="216000"/>
          </a:xfrm>
          <a:prstGeom prst="rect">
            <a:avLst/>
          </a:prstGeom>
          <a:solidFill>
            <a:srgbClr val="FFFF00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</xdr:pic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2700411" y="1696426"/>
            <a:ext cx="2160000" cy="252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00" b="0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←網掛け部分は自動計算されます。</a:t>
            </a:r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2694919" y="1439200"/>
            <a:ext cx="2160000" cy="252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00" b="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←水色部分を入力してください。</a:t>
            </a: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2362329" y="1721227"/>
            <a:ext cx="378000" cy="234000"/>
          </a:xfrm>
          <a:prstGeom prst="rect">
            <a:avLst/>
          </a:prstGeom>
          <a:pattFill prst="pct10">
            <a:fgClr>
              <a:schemeClr val="tx1"/>
            </a:fgClr>
            <a:bgClr>
              <a:schemeClr val="bg1"/>
            </a:bgClr>
          </a:patt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252291</xdr:colOff>
      <xdr:row>27</xdr:row>
      <xdr:rowOff>106936</xdr:rowOff>
    </xdr:from>
    <xdr:to>
      <xdr:col>38</xdr:col>
      <xdr:colOff>272409</xdr:colOff>
      <xdr:row>28</xdr:row>
      <xdr:rowOff>198278</xdr:rowOff>
    </xdr:to>
    <xdr:sp macro="" textlink="">
      <xdr:nvSpPr>
        <xdr:cNvPr id="30" name="線吹き出し 1 (枠付き)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8275703" y="8318607"/>
          <a:ext cx="2844000" cy="432000"/>
        </a:xfrm>
        <a:prstGeom prst="borderCallout1">
          <a:avLst>
            <a:gd name="adj1" fmla="val 45659"/>
            <a:gd name="adj2" fmla="val 97318"/>
            <a:gd name="adj3" fmla="val 18616"/>
            <a:gd name="adj4" fmla="val 114654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型式名・定格出力は、メーカーのカタログに記載されているとおり記入してください。</a:t>
          </a:r>
        </a:p>
      </xdr:txBody>
    </xdr:sp>
    <xdr:clientData/>
  </xdr:twoCellAnchor>
  <xdr:twoCellAnchor>
    <xdr:from>
      <xdr:col>39</xdr:col>
      <xdr:colOff>299678</xdr:colOff>
      <xdr:row>30</xdr:row>
      <xdr:rowOff>199143</xdr:rowOff>
    </xdr:from>
    <xdr:to>
      <xdr:col>50</xdr:col>
      <xdr:colOff>124266</xdr:colOff>
      <xdr:row>34</xdr:row>
      <xdr:rowOff>16410</xdr:rowOff>
    </xdr:to>
    <xdr:sp macro="" textlink="">
      <xdr:nvSpPr>
        <xdr:cNvPr id="32" name="線吹き出し 1 (枠付き)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1522849" y="9593514"/>
          <a:ext cx="3297131" cy="775210"/>
        </a:xfrm>
        <a:prstGeom prst="borderCallout1">
          <a:avLst>
            <a:gd name="adj1" fmla="val 8899"/>
            <a:gd name="adj2" fmla="val 97866"/>
            <a:gd name="adj3" fmla="val -46588"/>
            <a:gd name="adj4" fmla="val 83907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太陽光発電システムの発電出力が自動計算され、以下のいずれか小さい値が表示されます。</a:t>
          </a:r>
        </a:p>
        <a:p>
          <a:pPr marL="0" indent="0" algn="l"/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・太陽電池モジュール公称最大出力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ａ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</a:p>
        <a:p>
          <a:pPr marL="0" indent="0" algn="l"/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・パワーコンディショナー定格出力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ｂ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</a:p>
      </xdr:txBody>
    </xdr:sp>
    <xdr:clientData/>
  </xdr:twoCellAnchor>
  <xdr:twoCellAnchor>
    <xdr:from>
      <xdr:col>36</xdr:col>
      <xdr:colOff>133185</xdr:colOff>
      <xdr:row>37</xdr:row>
      <xdr:rowOff>219635</xdr:rowOff>
    </xdr:from>
    <xdr:to>
      <xdr:col>51</xdr:col>
      <xdr:colOff>5899</xdr:colOff>
      <xdr:row>38</xdr:row>
      <xdr:rowOff>310978</xdr:rowOff>
    </xdr:to>
    <xdr:sp macro="" textlink="">
      <xdr:nvSpPr>
        <xdr:cNvPr id="35" name="線吹き出し 1 (枠付き)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0409299" y="11399264"/>
          <a:ext cx="4608000" cy="439685"/>
        </a:xfrm>
        <a:prstGeom prst="borderCallout1">
          <a:avLst>
            <a:gd name="adj1" fmla="val 72893"/>
            <a:gd name="adj2" fmla="val 97661"/>
            <a:gd name="adj3" fmla="val 196873"/>
            <a:gd name="adj4" fmla="val 96610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助成対象設備を導入する建物等の種別について、新築住宅 または 既存住宅 のいずれかを プルダウン▼ から選択してください。</a:t>
          </a:r>
        </a:p>
      </xdr:txBody>
    </xdr:sp>
    <xdr:clientData/>
  </xdr:twoCellAnchor>
  <xdr:twoCellAnchor>
    <xdr:from>
      <xdr:col>44</xdr:col>
      <xdr:colOff>250371</xdr:colOff>
      <xdr:row>47</xdr:row>
      <xdr:rowOff>315686</xdr:rowOff>
    </xdr:from>
    <xdr:to>
      <xdr:col>51</xdr:col>
      <xdr:colOff>38311</xdr:colOff>
      <xdr:row>50</xdr:row>
      <xdr:rowOff>446314</xdr:rowOff>
    </xdr:to>
    <xdr:sp macro="" textlink="">
      <xdr:nvSpPr>
        <xdr:cNvPr id="37" name="四角形: 角を丸くする 1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3051971" y="13443857"/>
          <a:ext cx="1997740" cy="1328057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44</xdr:col>
      <xdr:colOff>250369</xdr:colOff>
      <xdr:row>54</xdr:row>
      <xdr:rowOff>304799</xdr:rowOff>
    </xdr:from>
    <xdr:to>
      <xdr:col>51</xdr:col>
      <xdr:colOff>38309</xdr:colOff>
      <xdr:row>58</xdr:row>
      <xdr:rowOff>446314</xdr:rowOff>
    </xdr:to>
    <xdr:sp macro="" textlink="">
      <xdr:nvSpPr>
        <xdr:cNvPr id="41" name="四角形: 角を丸くする 1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3051969" y="15958456"/>
          <a:ext cx="1997740" cy="1763487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36</xdr:col>
      <xdr:colOff>0</xdr:colOff>
      <xdr:row>59</xdr:row>
      <xdr:rowOff>174170</xdr:rowOff>
    </xdr:from>
    <xdr:to>
      <xdr:col>50</xdr:col>
      <xdr:colOff>253775</xdr:colOff>
      <xdr:row>61</xdr:row>
      <xdr:rowOff>127198</xdr:rowOff>
    </xdr:to>
    <xdr:sp macro="" textlink="">
      <xdr:nvSpPr>
        <xdr:cNvPr id="47" name="線吹き出し 1 (枠付き)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0276114" y="17950541"/>
          <a:ext cx="4673375" cy="432000"/>
        </a:xfrm>
        <a:prstGeom prst="borderCallout1">
          <a:avLst>
            <a:gd name="adj1" fmla="val 13473"/>
            <a:gd name="adj2" fmla="val 96506"/>
            <a:gd name="adj3" fmla="val -106336"/>
            <a:gd name="adj4" fmla="val 93495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太陽光発電システムの発電出力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ｃ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の値によって自動計算され、対象建物等種別の助成金上限算定額が表示されます。（千円未満切り捨て）</a:t>
          </a:r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36</xdr:col>
      <xdr:colOff>0</xdr:colOff>
      <xdr:row>51</xdr:row>
      <xdr:rowOff>130626</xdr:rowOff>
    </xdr:from>
    <xdr:to>
      <xdr:col>50</xdr:col>
      <xdr:colOff>253775</xdr:colOff>
      <xdr:row>53</xdr:row>
      <xdr:rowOff>83655</xdr:rowOff>
    </xdr:to>
    <xdr:sp macro="" textlink="">
      <xdr:nvSpPr>
        <xdr:cNvPr id="48" name="線吹き出し 1 (枠付き)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0276114" y="14956969"/>
          <a:ext cx="4673375" cy="432000"/>
        </a:xfrm>
        <a:prstGeom prst="borderCallout1">
          <a:avLst>
            <a:gd name="adj1" fmla="val 13473"/>
            <a:gd name="adj2" fmla="val 96506"/>
            <a:gd name="adj3" fmla="val -106336"/>
            <a:gd name="adj4" fmla="val 93495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太陽光発電システムの発電出力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ｃ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の値によって自動計算され、対象建物等種別の助成金上限算定額が表示されます。（千円未満切り捨て）</a:t>
          </a:r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27</xdr:col>
      <xdr:colOff>43543</xdr:colOff>
      <xdr:row>45</xdr:row>
      <xdr:rowOff>20411</xdr:rowOff>
    </xdr:from>
    <xdr:to>
      <xdr:col>40</xdr:col>
      <xdr:colOff>120065</xdr:colOff>
      <xdr:row>53</xdr:row>
      <xdr:rowOff>180977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7760525" y="13639429"/>
          <a:ext cx="3997358" cy="2945330"/>
          <a:chOff x="7794172" y="12420602"/>
          <a:chExt cx="3960000" cy="2122276"/>
        </a:xfrm>
      </xdr:grpSpPr>
      <xdr:sp macro="" textlink="">
        <xdr:nvSpPr>
          <xdr:cNvPr id="50" name="線吹き出し 1 (枠付き)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>
            <a:off x="7794172" y="12420602"/>
            <a:ext cx="3960000" cy="226507"/>
          </a:xfrm>
          <a:prstGeom prst="borderCallout1">
            <a:avLst>
              <a:gd name="adj1" fmla="val 82764"/>
              <a:gd name="adj2" fmla="val 25097"/>
              <a:gd name="adj3" fmla="val 129601"/>
              <a:gd name="adj4" fmla="val 51166"/>
            </a:avLst>
          </a:prstGeom>
          <a:solidFill>
            <a:srgbClr val="FFFF66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l"/>
            <a:r>
              <a: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rPr>
              <a:t>上記で入力した種別の欄のいずれかに、算定結果が表示されます。</a:t>
            </a:r>
            <a:endPara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endParaRPr>
          </a:p>
        </xdr:txBody>
      </xdr: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8831230" y="12605747"/>
            <a:ext cx="994701" cy="1937131"/>
          </a:xfrm>
          <a:prstGeom prst="line">
            <a:avLst/>
          </a:prstGeom>
          <a:solidFill>
            <a:srgbClr val="FFFF66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</xdr:grpSp>
    <xdr:clientData/>
  </xdr:twoCellAnchor>
  <xdr:twoCellAnchor>
    <xdr:from>
      <xdr:col>42</xdr:col>
      <xdr:colOff>54427</xdr:colOff>
      <xdr:row>7</xdr:row>
      <xdr:rowOff>206829</xdr:rowOff>
    </xdr:from>
    <xdr:to>
      <xdr:col>50</xdr:col>
      <xdr:colOff>264942</xdr:colOff>
      <xdr:row>8</xdr:row>
      <xdr:rowOff>146486</xdr:rowOff>
    </xdr:to>
    <xdr:sp macro="" textlink="">
      <xdr:nvSpPr>
        <xdr:cNvPr id="55" name="線吹き出し 1 (枠付き)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2224656" y="1948543"/>
          <a:ext cx="2736000" cy="288000"/>
        </a:xfrm>
        <a:prstGeom prst="borderCallout1">
          <a:avLst>
            <a:gd name="adj1" fmla="val 50773"/>
            <a:gd name="adj2" fmla="val 2307"/>
            <a:gd name="adj3" fmla="val 190023"/>
            <a:gd name="adj4" fmla="val -2309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該当する種別に、チェック</a:t>
          </a:r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してください。</a:t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32</xdr:col>
      <xdr:colOff>239921</xdr:colOff>
      <xdr:row>37</xdr:row>
      <xdr:rowOff>189538</xdr:rowOff>
    </xdr:to>
    <xdr:sp macro="" textlink="">
      <xdr:nvSpPr>
        <xdr:cNvPr id="58" name="四角形: 角を丸くする 1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7652657" y="10831286"/>
          <a:ext cx="1600635" cy="537881"/>
        </a:xfrm>
        <a:prstGeom prst="round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32</xdr:col>
      <xdr:colOff>239921</xdr:colOff>
      <xdr:row>3</xdr:row>
      <xdr:rowOff>58910</xdr:rowOff>
    </xdr:to>
    <xdr:sp macro="" textlink="">
      <xdr:nvSpPr>
        <xdr:cNvPr id="59" name="四角形: 角を丸くする 1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7652657" y="239486"/>
          <a:ext cx="1600635" cy="537881"/>
        </a:xfrm>
        <a:prstGeom prst="round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9</xdr:col>
      <xdr:colOff>168029</xdr:colOff>
      <xdr:row>43</xdr:row>
      <xdr:rowOff>34922</xdr:rowOff>
    </xdr:from>
    <xdr:to>
      <xdr:col>13</xdr:col>
      <xdr:colOff>169867</xdr:colOff>
      <xdr:row>43</xdr:row>
      <xdr:rowOff>326732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2592574" y="12975067"/>
          <a:ext cx="1276457" cy="291810"/>
          <a:chOff x="2225043" y="5104659"/>
          <a:chExt cx="609732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2225043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あり</a:t>
            </a:r>
          </a:p>
        </xdr:txBody>
      </xdr:sp>
    </xdr:grpSp>
    <xdr:clientData/>
  </xdr:twoCellAnchor>
  <xdr:twoCellAnchor>
    <xdr:from>
      <xdr:col>9</xdr:col>
      <xdr:colOff>168029</xdr:colOff>
      <xdr:row>44</xdr:row>
      <xdr:rowOff>34922</xdr:rowOff>
    </xdr:from>
    <xdr:to>
      <xdr:col>13</xdr:col>
      <xdr:colOff>169867</xdr:colOff>
      <xdr:row>44</xdr:row>
      <xdr:rowOff>326732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2592574" y="13307577"/>
          <a:ext cx="1276457" cy="291810"/>
          <a:chOff x="2225043" y="5104659"/>
          <a:chExt cx="609732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2225043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あり</a:t>
            </a:r>
          </a:p>
        </xdr:txBody>
      </xdr:sp>
    </xdr:grpSp>
    <xdr:clientData/>
  </xdr:twoCellAnchor>
  <xdr:twoCellAnchor>
    <xdr:from>
      <xdr:col>35</xdr:col>
      <xdr:colOff>168029</xdr:colOff>
      <xdr:row>43</xdr:row>
      <xdr:rowOff>34922</xdr:rowOff>
    </xdr:from>
    <xdr:to>
      <xdr:col>39</xdr:col>
      <xdr:colOff>169867</xdr:colOff>
      <xdr:row>43</xdr:row>
      <xdr:rowOff>326732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212574" y="12975067"/>
          <a:ext cx="1276457" cy="291810"/>
          <a:chOff x="2225043" y="5104659"/>
          <a:chExt cx="609732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225043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あり</a:t>
            </a:r>
          </a:p>
        </xdr:txBody>
      </xdr:sp>
    </xdr:grpSp>
    <xdr:clientData/>
  </xdr:twoCellAnchor>
  <xdr:twoCellAnchor>
    <xdr:from>
      <xdr:col>35</xdr:col>
      <xdr:colOff>168029</xdr:colOff>
      <xdr:row>44</xdr:row>
      <xdr:rowOff>34922</xdr:rowOff>
    </xdr:from>
    <xdr:to>
      <xdr:col>39</xdr:col>
      <xdr:colOff>169867</xdr:colOff>
      <xdr:row>44</xdr:row>
      <xdr:rowOff>326732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0212574" y="13307577"/>
          <a:ext cx="1276457" cy="291810"/>
          <a:chOff x="2225043" y="5104659"/>
          <a:chExt cx="609732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2225043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あり</a:t>
            </a:r>
          </a:p>
        </xdr:txBody>
      </xdr:sp>
    </xdr:grpSp>
    <xdr:clientData/>
  </xdr:twoCellAnchor>
  <xdr:twoCellAnchor>
    <xdr:from>
      <xdr:col>35</xdr:col>
      <xdr:colOff>133350</xdr:colOff>
      <xdr:row>43</xdr:row>
      <xdr:rowOff>28575</xdr:rowOff>
    </xdr:from>
    <xdr:to>
      <xdr:col>36</xdr:col>
      <xdr:colOff>124385</xdr:colOff>
      <xdr:row>44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039350" y="12925425"/>
          <a:ext cx="305360" cy="3048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133350</xdr:colOff>
      <xdr:row>44</xdr:row>
      <xdr:rowOff>28575</xdr:rowOff>
    </xdr:from>
    <xdr:to>
      <xdr:col>36</xdr:col>
      <xdr:colOff>124385</xdr:colOff>
      <xdr:row>44</xdr:row>
      <xdr:rowOff>333375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039350" y="13258800"/>
          <a:ext cx="305360" cy="3048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228600</xdr:colOff>
      <xdr:row>43</xdr:row>
      <xdr:rowOff>66675</xdr:rowOff>
    </xdr:from>
    <xdr:to>
      <xdr:col>49</xdr:col>
      <xdr:colOff>124790</xdr:colOff>
      <xdr:row>44</xdr:row>
      <xdr:rowOff>15857</xdr:rowOff>
    </xdr:to>
    <xdr:sp macro="" textlink="">
      <xdr:nvSpPr>
        <xdr:cNvPr id="19" name="線吹き出し 1 (枠付き) 5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1706225" y="12963525"/>
          <a:ext cx="2725115" cy="282557"/>
        </a:xfrm>
        <a:prstGeom prst="borderCallout1">
          <a:avLst>
            <a:gd name="adj1" fmla="val 60886"/>
            <a:gd name="adj2" fmla="val -140"/>
            <a:gd name="adj3" fmla="val 142829"/>
            <a:gd name="adj4" fmla="val -14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該当する場合は、チェック</a:t>
          </a:r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してください。</a:t>
          </a:r>
        </a:p>
      </xdr:txBody>
    </xdr:sp>
    <xdr:clientData/>
  </xdr:twoCellAnchor>
  <xdr:twoCellAnchor>
    <xdr:from>
      <xdr:col>39</xdr:col>
      <xdr:colOff>169867</xdr:colOff>
      <xdr:row>43</xdr:row>
      <xdr:rowOff>180827</xdr:rowOff>
    </xdr:from>
    <xdr:to>
      <xdr:col>40</xdr:col>
      <xdr:colOff>228600</xdr:colOff>
      <xdr:row>43</xdr:row>
      <xdr:rowOff>207954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stCxn id="19" idx="2"/>
          <a:endCxn id="3" idx="3"/>
        </xdr:cNvCxnSpPr>
      </xdr:nvCxnSpPr>
      <xdr:spPr>
        <a:xfrm flipH="1" flipV="1">
          <a:off x="11333167" y="13077677"/>
          <a:ext cx="373058" cy="2712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1"/>
  <sheetViews>
    <sheetView showGridLines="0" tabSelected="1" view="pageBreakPreview" zoomScale="55" zoomScaleNormal="70" zoomScaleSheetLayoutView="55" workbookViewId="0">
      <selection activeCell="V16" sqref="V16:X16"/>
    </sheetView>
  </sheetViews>
  <sheetFormatPr defaultColWidth="4.09765625" defaultRowHeight="18.600000000000001" customHeight="1" x14ac:dyDescent="0.45"/>
  <cols>
    <col min="1" max="2" width="1.296875" style="16" customWidth="1"/>
    <col min="3" max="7" width="4.09765625" style="16"/>
    <col min="8" max="12" width="4.09765625" style="17"/>
    <col min="13" max="23" width="4.09765625" style="16"/>
    <col min="24" max="25" width="4.09765625" style="16" customWidth="1"/>
    <col min="26" max="28" width="1.296875" style="16" customWidth="1"/>
    <col min="29" max="33" width="4.09765625" style="16"/>
    <col min="34" max="38" width="4.09765625" style="17"/>
    <col min="39" max="49" width="4.09765625" style="16"/>
    <col min="50" max="51" width="4.09765625" style="16" customWidth="1"/>
    <col min="52" max="52" width="1.296875" style="16" customWidth="1"/>
    <col min="53" max="16384" width="4.09765625" style="16"/>
  </cols>
  <sheetData>
    <row r="1" spans="1:52" s="4" customFormat="1" ht="18.600000000000001" customHeight="1" x14ac:dyDescent="0.45">
      <c r="A1" s="1" t="s">
        <v>23</v>
      </c>
      <c r="H1" s="5"/>
      <c r="I1" s="5"/>
      <c r="J1" s="5"/>
      <c r="K1" s="5"/>
      <c r="L1" s="5"/>
      <c r="AA1" s="1" t="s">
        <v>23</v>
      </c>
      <c r="AH1" s="5"/>
      <c r="AI1" s="5"/>
      <c r="AJ1" s="5"/>
      <c r="AK1" s="5"/>
      <c r="AL1" s="5"/>
    </row>
    <row r="2" spans="1:52" s="4" customFormat="1" ht="18.600000000000001" customHeight="1" x14ac:dyDescent="0.45">
      <c r="H2" s="5"/>
      <c r="I2" s="5"/>
      <c r="J2" s="5"/>
      <c r="K2" s="5"/>
      <c r="L2" s="5"/>
      <c r="Q2" s="25"/>
      <c r="R2" s="25"/>
      <c r="U2" s="164"/>
      <c r="V2" s="164"/>
      <c r="W2" s="164"/>
      <c r="X2" s="164"/>
      <c r="Y2" s="164"/>
      <c r="Z2" s="6"/>
      <c r="AH2" s="5"/>
      <c r="AI2" s="5"/>
      <c r="AJ2" s="5"/>
      <c r="AK2" s="5"/>
      <c r="AL2" s="5"/>
      <c r="AU2" s="30">
        <v>45410</v>
      </c>
      <c r="AV2" s="30"/>
      <c r="AW2" s="30"/>
      <c r="AX2" s="30"/>
      <c r="AY2" s="30"/>
      <c r="AZ2" s="6"/>
    </row>
    <row r="3" spans="1:52" s="4" customFormat="1" ht="18.600000000000001" customHeight="1" x14ac:dyDescent="0.45">
      <c r="H3" s="5"/>
      <c r="I3" s="5"/>
      <c r="J3" s="5"/>
      <c r="K3" s="5"/>
      <c r="L3" s="5"/>
      <c r="AH3" s="5"/>
      <c r="AI3" s="5"/>
      <c r="AJ3" s="5"/>
      <c r="AK3" s="5"/>
      <c r="AL3" s="5"/>
    </row>
    <row r="4" spans="1:52" s="6" customFormat="1" ht="21.6" customHeight="1" x14ac:dyDescent="0.45">
      <c r="B4" s="148" t="s">
        <v>62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AB4" s="148" t="s">
        <v>62</v>
      </c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</row>
    <row r="5" spans="1:52" s="4" customFormat="1" ht="21.6" customHeight="1" x14ac:dyDescent="0.45">
      <c r="B5" s="148" t="s">
        <v>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AB5" s="148" t="s">
        <v>0</v>
      </c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</row>
    <row r="6" spans="1:52" s="4" customFormat="1" ht="18.600000000000001" customHeight="1" x14ac:dyDescent="0.45">
      <c r="C6" s="5"/>
      <c r="H6" s="5"/>
      <c r="I6" s="5"/>
      <c r="J6" s="5"/>
      <c r="K6" s="5"/>
      <c r="AC6" s="5"/>
      <c r="AH6" s="5"/>
      <c r="AI6" s="5"/>
      <c r="AJ6" s="5"/>
      <c r="AK6" s="5"/>
    </row>
    <row r="7" spans="1:52" s="4" customFormat="1" ht="18.600000000000001" customHeight="1" x14ac:dyDescent="0.45">
      <c r="B7" s="4" t="s">
        <v>25</v>
      </c>
      <c r="C7" s="5"/>
      <c r="H7" s="5"/>
      <c r="I7" s="5"/>
      <c r="J7" s="5"/>
      <c r="K7" s="5"/>
      <c r="AB7" s="4" t="s">
        <v>25</v>
      </c>
      <c r="AC7" s="5"/>
      <c r="AH7" s="5"/>
      <c r="AI7" s="5"/>
      <c r="AJ7" s="5"/>
      <c r="AK7" s="5"/>
    </row>
    <row r="8" spans="1:52" s="4" customFormat="1" ht="27" customHeight="1" x14ac:dyDescent="0.45">
      <c r="C8" s="101" t="s">
        <v>24</v>
      </c>
      <c r="D8" s="101"/>
      <c r="E8" s="101"/>
      <c r="F8" s="101"/>
      <c r="G8" s="101"/>
      <c r="H8" s="147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8"/>
      <c r="Z8" s="2"/>
      <c r="AC8" s="101" t="s">
        <v>24</v>
      </c>
      <c r="AD8" s="101"/>
      <c r="AE8" s="101"/>
      <c r="AF8" s="101"/>
      <c r="AG8" s="101"/>
      <c r="AH8" s="149" t="s">
        <v>54</v>
      </c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2"/>
    </row>
    <row r="9" spans="1:52" s="4" customFormat="1" ht="18.600000000000001" customHeight="1" x14ac:dyDescent="0.45">
      <c r="H9" s="5"/>
      <c r="I9" s="5"/>
      <c r="J9" s="5"/>
      <c r="K9" s="5"/>
      <c r="L9" s="5"/>
      <c r="AH9" s="5"/>
      <c r="AI9" s="5"/>
      <c r="AJ9" s="5"/>
      <c r="AK9" s="5"/>
      <c r="AL9" s="5"/>
    </row>
    <row r="10" spans="1:52" s="4" customFormat="1" ht="27" customHeight="1" x14ac:dyDescent="0.45">
      <c r="B10" s="37" t="s">
        <v>26</v>
      </c>
      <c r="C10" s="37"/>
      <c r="D10" s="37"/>
      <c r="E10" s="37"/>
      <c r="F10" s="37"/>
      <c r="G10" s="37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AB10" s="37" t="s">
        <v>26</v>
      </c>
      <c r="AC10" s="37"/>
      <c r="AD10" s="37"/>
      <c r="AE10" s="37"/>
      <c r="AF10" s="37"/>
      <c r="AG10" s="37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</row>
    <row r="11" spans="1:52" s="4" customFormat="1" ht="18.600000000000001" customHeight="1" x14ac:dyDescent="0.45">
      <c r="H11" s="5"/>
      <c r="I11" s="5"/>
      <c r="J11" s="5"/>
      <c r="K11" s="5"/>
      <c r="L11" s="5"/>
      <c r="AH11" s="5"/>
      <c r="AI11" s="5"/>
      <c r="AJ11" s="5"/>
      <c r="AK11" s="5"/>
      <c r="AL11" s="5"/>
    </row>
    <row r="12" spans="1:52" s="4" customFormat="1" ht="18.600000000000001" customHeight="1" x14ac:dyDescent="0.45">
      <c r="B12" s="4" t="s">
        <v>27</v>
      </c>
      <c r="H12" s="5"/>
      <c r="I12" s="5"/>
      <c r="J12" s="5"/>
      <c r="K12" s="5"/>
      <c r="L12" s="5"/>
      <c r="Q12" s="18" t="s">
        <v>34</v>
      </c>
      <c r="R12" s="19"/>
      <c r="S12" s="4" t="s">
        <v>36</v>
      </c>
      <c r="AB12" s="4" t="s">
        <v>27</v>
      </c>
      <c r="AH12" s="5"/>
      <c r="AI12" s="5"/>
      <c r="AJ12" s="5"/>
      <c r="AK12" s="5"/>
      <c r="AL12" s="5"/>
      <c r="AQ12" s="18" t="s">
        <v>34</v>
      </c>
      <c r="AR12" s="19"/>
      <c r="AS12" s="4" t="s">
        <v>36</v>
      </c>
    </row>
    <row r="13" spans="1:52" s="4" customFormat="1" ht="27" customHeight="1" x14ac:dyDescent="0.45">
      <c r="B13" s="3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0" t="str">
        <f>IF(SUM($V$16:$X$23)&lt;&gt;0,SUM($V$16:$X$23),"")</f>
        <v/>
      </c>
      <c r="AB13" s="3" t="s">
        <v>28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20">
        <f>IF(SUM($AV$16:$AX$23)&lt;&gt;0,SUM($AV$16:$AX$23),"")</f>
        <v>1364</v>
      </c>
    </row>
    <row r="14" spans="1:52" s="4" customFormat="1" ht="27" customHeight="1" x14ac:dyDescent="0.45">
      <c r="B14" s="8"/>
      <c r="C14" s="39" t="s">
        <v>1</v>
      </c>
      <c r="D14" s="39"/>
      <c r="E14" s="39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3"/>
      <c r="AB14" s="8"/>
      <c r="AC14" s="39" t="s">
        <v>1</v>
      </c>
      <c r="AD14" s="39"/>
      <c r="AE14" s="39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3"/>
    </row>
    <row r="15" spans="1:52" s="4" customFormat="1" ht="27" customHeight="1" x14ac:dyDescent="0.45">
      <c r="B15" s="8"/>
      <c r="C15" s="9" t="s">
        <v>4</v>
      </c>
      <c r="D15" s="101" t="s">
        <v>5</v>
      </c>
      <c r="E15" s="101"/>
      <c r="F15" s="101"/>
      <c r="G15" s="101"/>
      <c r="H15" s="101"/>
      <c r="I15" s="101"/>
      <c r="J15" s="101"/>
      <c r="K15" s="101"/>
      <c r="L15" s="101"/>
      <c r="M15" s="101" t="s">
        <v>16</v>
      </c>
      <c r="N15" s="101"/>
      <c r="O15" s="101"/>
      <c r="P15" s="101"/>
      <c r="Q15" s="101"/>
      <c r="R15" s="101" t="s">
        <v>3</v>
      </c>
      <c r="S15" s="101"/>
      <c r="T15" s="101"/>
      <c r="U15" s="101"/>
      <c r="V15" s="101" t="s">
        <v>21</v>
      </c>
      <c r="W15" s="101"/>
      <c r="X15" s="101"/>
      <c r="Y15" s="101"/>
      <c r="AB15" s="8"/>
      <c r="AC15" s="9" t="s">
        <v>4</v>
      </c>
      <c r="AD15" s="101" t="s">
        <v>5</v>
      </c>
      <c r="AE15" s="101"/>
      <c r="AF15" s="101"/>
      <c r="AG15" s="101"/>
      <c r="AH15" s="101"/>
      <c r="AI15" s="101"/>
      <c r="AJ15" s="101"/>
      <c r="AK15" s="101"/>
      <c r="AL15" s="101"/>
      <c r="AM15" s="101" t="s">
        <v>16</v>
      </c>
      <c r="AN15" s="101"/>
      <c r="AO15" s="101"/>
      <c r="AP15" s="101"/>
      <c r="AQ15" s="101"/>
      <c r="AR15" s="101" t="s">
        <v>3</v>
      </c>
      <c r="AS15" s="101"/>
      <c r="AT15" s="101"/>
      <c r="AU15" s="101"/>
      <c r="AV15" s="101" t="s">
        <v>21</v>
      </c>
      <c r="AW15" s="101"/>
      <c r="AX15" s="101"/>
      <c r="AY15" s="101"/>
    </row>
    <row r="16" spans="1:52" s="4" customFormat="1" ht="27" customHeight="1" x14ac:dyDescent="0.45">
      <c r="B16" s="8"/>
      <c r="C16" s="10" t="s">
        <v>6</v>
      </c>
      <c r="D16" s="147"/>
      <c r="E16" s="96"/>
      <c r="F16" s="96"/>
      <c r="G16" s="96"/>
      <c r="H16" s="96"/>
      <c r="I16" s="96"/>
      <c r="J16" s="96"/>
      <c r="K16" s="96"/>
      <c r="L16" s="98"/>
      <c r="M16" s="127"/>
      <c r="N16" s="128"/>
      <c r="O16" s="128"/>
      <c r="P16" s="11" t="s">
        <v>17</v>
      </c>
      <c r="Q16" s="9" t="s">
        <v>18</v>
      </c>
      <c r="R16" s="127"/>
      <c r="S16" s="128"/>
      <c r="T16" s="11" t="s">
        <v>19</v>
      </c>
      <c r="U16" s="9" t="s">
        <v>20</v>
      </c>
      <c r="V16" s="129"/>
      <c r="W16" s="130"/>
      <c r="X16" s="130"/>
      <c r="Y16" s="9" t="s">
        <v>17</v>
      </c>
      <c r="AB16" s="8"/>
      <c r="AC16" s="10" t="s">
        <v>6</v>
      </c>
      <c r="AD16" s="147" t="s">
        <v>50</v>
      </c>
      <c r="AE16" s="96"/>
      <c r="AF16" s="96"/>
      <c r="AG16" s="96"/>
      <c r="AH16" s="96"/>
      <c r="AI16" s="96"/>
      <c r="AJ16" s="96"/>
      <c r="AK16" s="96"/>
      <c r="AL16" s="98"/>
      <c r="AM16" s="150">
        <v>254</v>
      </c>
      <c r="AN16" s="151"/>
      <c r="AO16" s="151"/>
      <c r="AP16" s="11" t="s">
        <v>17</v>
      </c>
      <c r="AQ16" s="9" t="s">
        <v>18</v>
      </c>
      <c r="AR16" s="150">
        <v>1</v>
      </c>
      <c r="AS16" s="151"/>
      <c r="AT16" s="11" t="s">
        <v>19</v>
      </c>
      <c r="AU16" s="9" t="s">
        <v>20</v>
      </c>
      <c r="AV16" s="129">
        <f t="shared" ref="AV16:AV23" si="0">IF(AND(ISNUMBER(AM16)*1,ISNUMBER(AR16)*1),AM16*AR16,"")</f>
        <v>254</v>
      </c>
      <c r="AW16" s="130"/>
      <c r="AX16" s="130"/>
      <c r="AY16" s="9" t="s">
        <v>17</v>
      </c>
    </row>
    <row r="17" spans="2:51" s="4" customFormat="1" ht="27" customHeight="1" x14ac:dyDescent="0.45">
      <c r="B17" s="8"/>
      <c r="C17" s="10" t="s">
        <v>7</v>
      </c>
      <c r="D17" s="124"/>
      <c r="E17" s="125"/>
      <c r="F17" s="125"/>
      <c r="G17" s="125"/>
      <c r="H17" s="125"/>
      <c r="I17" s="125"/>
      <c r="J17" s="125"/>
      <c r="K17" s="125"/>
      <c r="L17" s="126"/>
      <c r="M17" s="127"/>
      <c r="N17" s="128"/>
      <c r="O17" s="128"/>
      <c r="P17" s="11" t="s">
        <v>17</v>
      </c>
      <c r="Q17" s="9" t="s">
        <v>18</v>
      </c>
      <c r="R17" s="127"/>
      <c r="S17" s="128"/>
      <c r="T17" s="11" t="s">
        <v>19</v>
      </c>
      <c r="U17" s="9" t="s">
        <v>20</v>
      </c>
      <c r="V17" s="129" t="str">
        <f t="shared" ref="V17:V23" si="1">IF(AND(ISNUMBER(M17)*1,ISNUMBER(R17)*1),M17*R17,"")</f>
        <v/>
      </c>
      <c r="W17" s="130"/>
      <c r="X17" s="130"/>
      <c r="Y17" s="9" t="s">
        <v>17</v>
      </c>
      <c r="AB17" s="8"/>
      <c r="AC17" s="10" t="s">
        <v>7</v>
      </c>
      <c r="AD17" s="124" t="s">
        <v>63</v>
      </c>
      <c r="AE17" s="125"/>
      <c r="AF17" s="125"/>
      <c r="AG17" s="125"/>
      <c r="AH17" s="125"/>
      <c r="AI17" s="125"/>
      <c r="AJ17" s="125"/>
      <c r="AK17" s="125"/>
      <c r="AL17" s="126"/>
      <c r="AM17" s="150">
        <v>180</v>
      </c>
      <c r="AN17" s="151"/>
      <c r="AO17" s="151"/>
      <c r="AP17" s="11" t="s">
        <v>17</v>
      </c>
      <c r="AQ17" s="9" t="s">
        <v>18</v>
      </c>
      <c r="AR17" s="150">
        <v>4</v>
      </c>
      <c r="AS17" s="151"/>
      <c r="AT17" s="11" t="s">
        <v>19</v>
      </c>
      <c r="AU17" s="9" t="s">
        <v>20</v>
      </c>
      <c r="AV17" s="129">
        <f t="shared" si="0"/>
        <v>720</v>
      </c>
      <c r="AW17" s="130"/>
      <c r="AX17" s="130"/>
      <c r="AY17" s="9" t="s">
        <v>17</v>
      </c>
    </row>
    <row r="18" spans="2:51" s="4" customFormat="1" ht="27" customHeight="1" x14ac:dyDescent="0.45">
      <c r="B18" s="8"/>
      <c r="C18" s="10" t="s">
        <v>8</v>
      </c>
      <c r="D18" s="124"/>
      <c r="E18" s="125"/>
      <c r="F18" s="125"/>
      <c r="G18" s="125"/>
      <c r="H18" s="125"/>
      <c r="I18" s="125"/>
      <c r="J18" s="125"/>
      <c r="K18" s="125"/>
      <c r="L18" s="126"/>
      <c r="M18" s="127"/>
      <c r="N18" s="128"/>
      <c r="O18" s="128"/>
      <c r="P18" s="11" t="s">
        <v>17</v>
      </c>
      <c r="Q18" s="9" t="s">
        <v>18</v>
      </c>
      <c r="R18" s="127"/>
      <c r="S18" s="128"/>
      <c r="T18" s="11" t="s">
        <v>19</v>
      </c>
      <c r="U18" s="9" t="s">
        <v>20</v>
      </c>
      <c r="V18" s="129" t="str">
        <f t="shared" si="1"/>
        <v/>
      </c>
      <c r="W18" s="130"/>
      <c r="X18" s="130"/>
      <c r="Y18" s="9" t="s">
        <v>17</v>
      </c>
      <c r="AB18" s="8"/>
      <c r="AC18" s="10" t="s">
        <v>8</v>
      </c>
      <c r="AD18" s="124" t="s">
        <v>51</v>
      </c>
      <c r="AE18" s="125"/>
      <c r="AF18" s="125"/>
      <c r="AG18" s="125"/>
      <c r="AH18" s="125"/>
      <c r="AI18" s="125"/>
      <c r="AJ18" s="125"/>
      <c r="AK18" s="125"/>
      <c r="AL18" s="126"/>
      <c r="AM18" s="150">
        <v>130</v>
      </c>
      <c r="AN18" s="151"/>
      <c r="AO18" s="151"/>
      <c r="AP18" s="11" t="s">
        <v>17</v>
      </c>
      <c r="AQ18" s="9" t="s">
        <v>18</v>
      </c>
      <c r="AR18" s="150">
        <v>3</v>
      </c>
      <c r="AS18" s="151"/>
      <c r="AT18" s="11" t="s">
        <v>19</v>
      </c>
      <c r="AU18" s="9" t="s">
        <v>20</v>
      </c>
      <c r="AV18" s="129">
        <f t="shared" si="0"/>
        <v>390</v>
      </c>
      <c r="AW18" s="130"/>
      <c r="AX18" s="130"/>
      <c r="AY18" s="9" t="s">
        <v>17</v>
      </c>
    </row>
    <row r="19" spans="2:51" s="4" customFormat="1" ht="27" customHeight="1" x14ac:dyDescent="0.45">
      <c r="B19" s="8"/>
      <c r="C19" s="10" t="s">
        <v>9</v>
      </c>
      <c r="D19" s="124"/>
      <c r="E19" s="125"/>
      <c r="F19" s="125"/>
      <c r="G19" s="125"/>
      <c r="H19" s="125"/>
      <c r="I19" s="125"/>
      <c r="J19" s="125"/>
      <c r="K19" s="125"/>
      <c r="L19" s="126"/>
      <c r="M19" s="127"/>
      <c r="N19" s="128"/>
      <c r="O19" s="128"/>
      <c r="P19" s="11" t="s">
        <v>17</v>
      </c>
      <c r="Q19" s="9" t="s">
        <v>18</v>
      </c>
      <c r="R19" s="127"/>
      <c r="S19" s="128"/>
      <c r="T19" s="11" t="s">
        <v>19</v>
      </c>
      <c r="U19" s="9" t="s">
        <v>20</v>
      </c>
      <c r="V19" s="129" t="str">
        <f t="shared" si="1"/>
        <v/>
      </c>
      <c r="W19" s="130"/>
      <c r="X19" s="130"/>
      <c r="Y19" s="9" t="s">
        <v>17</v>
      </c>
      <c r="AB19" s="8"/>
      <c r="AC19" s="10" t="s">
        <v>9</v>
      </c>
      <c r="AD19" s="124"/>
      <c r="AE19" s="125"/>
      <c r="AF19" s="125"/>
      <c r="AG19" s="125"/>
      <c r="AH19" s="125"/>
      <c r="AI19" s="125"/>
      <c r="AJ19" s="125"/>
      <c r="AK19" s="125"/>
      <c r="AL19" s="126"/>
      <c r="AM19" s="127"/>
      <c r="AN19" s="128"/>
      <c r="AO19" s="128"/>
      <c r="AP19" s="11" t="s">
        <v>17</v>
      </c>
      <c r="AQ19" s="9" t="s">
        <v>18</v>
      </c>
      <c r="AR19" s="127"/>
      <c r="AS19" s="128"/>
      <c r="AT19" s="11" t="s">
        <v>19</v>
      </c>
      <c r="AU19" s="9" t="s">
        <v>20</v>
      </c>
      <c r="AV19" s="129" t="str">
        <f t="shared" si="0"/>
        <v/>
      </c>
      <c r="AW19" s="130"/>
      <c r="AX19" s="130"/>
      <c r="AY19" s="9" t="s">
        <v>17</v>
      </c>
    </row>
    <row r="20" spans="2:51" s="4" customFormat="1" ht="27" customHeight="1" x14ac:dyDescent="0.45">
      <c r="B20" s="8"/>
      <c r="C20" s="10" t="s">
        <v>10</v>
      </c>
      <c r="D20" s="124"/>
      <c r="E20" s="125"/>
      <c r="F20" s="125"/>
      <c r="G20" s="125"/>
      <c r="H20" s="125"/>
      <c r="I20" s="125"/>
      <c r="J20" s="125"/>
      <c r="K20" s="125"/>
      <c r="L20" s="126"/>
      <c r="M20" s="127"/>
      <c r="N20" s="128"/>
      <c r="O20" s="128"/>
      <c r="P20" s="11" t="s">
        <v>17</v>
      </c>
      <c r="Q20" s="9" t="s">
        <v>18</v>
      </c>
      <c r="R20" s="127"/>
      <c r="S20" s="128"/>
      <c r="T20" s="11" t="s">
        <v>19</v>
      </c>
      <c r="U20" s="9" t="s">
        <v>20</v>
      </c>
      <c r="V20" s="129" t="str">
        <f t="shared" si="1"/>
        <v/>
      </c>
      <c r="W20" s="130"/>
      <c r="X20" s="130"/>
      <c r="Y20" s="9" t="s">
        <v>17</v>
      </c>
      <c r="AB20" s="8"/>
      <c r="AC20" s="10" t="s">
        <v>10</v>
      </c>
      <c r="AD20" s="124"/>
      <c r="AE20" s="125"/>
      <c r="AF20" s="125"/>
      <c r="AG20" s="125"/>
      <c r="AH20" s="125"/>
      <c r="AI20" s="125"/>
      <c r="AJ20" s="125"/>
      <c r="AK20" s="125"/>
      <c r="AL20" s="126"/>
      <c r="AM20" s="127"/>
      <c r="AN20" s="128"/>
      <c r="AO20" s="128"/>
      <c r="AP20" s="11" t="s">
        <v>17</v>
      </c>
      <c r="AQ20" s="9" t="s">
        <v>18</v>
      </c>
      <c r="AR20" s="127"/>
      <c r="AS20" s="128"/>
      <c r="AT20" s="11" t="s">
        <v>19</v>
      </c>
      <c r="AU20" s="9" t="s">
        <v>20</v>
      </c>
      <c r="AV20" s="129" t="str">
        <f t="shared" si="0"/>
        <v/>
      </c>
      <c r="AW20" s="130"/>
      <c r="AX20" s="130"/>
      <c r="AY20" s="9" t="s">
        <v>17</v>
      </c>
    </row>
    <row r="21" spans="2:51" s="4" customFormat="1" ht="27" customHeight="1" x14ac:dyDescent="0.45">
      <c r="B21" s="8"/>
      <c r="C21" s="10" t="s">
        <v>11</v>
      </c>
      <c r="D21" s="124"/>
      <c r="E21" s="125"/>
      <c r="F21" s="125"/>
      <c r="G21" s="125"/>
      <c r="H21" s="125"/>
      <c r="I21" s="125"/>
      <c r="J21" s="125"/>
      <c r="K21" s="125"/>
      <c r="L21" s="126"/>
      <c r="M21" s="127"/>
      <c r="N21" s="128"/>
      <c r="O21" s="131"/>
      <c r="P21" s="13" t="s">
        <v>17</v>
      </c>
      <c r="Q21" s="14" t="s">
        <v>18</v>
      </c>
      <c r="R21" s="132"/>
      <c r="S21" s="131"/>
      <c r="T21" s="13" t="s">
        <v>19</v>
      </c>
      <c r="U21" s="14" t="s">
        <v>20</v>
      </c>
      <c r="V21" s="129" t="str">
        <f t="shared" si="1"/>
        <v/>
      </c>
      <c r="W21" s="130"/>
      <c r="X21" s="130"/>
      <c r="Y21" s="9" t="s">
        <v>17</v>
      </c>
      <c r="AB21" s="8"/>
      <c r="AC21" s="10" t="s">
        <v>11</v>
      </c>
      <c r="AD21" s="124"/>
      <c r="AE21" s="125"/>
      <c r="AF21" s="125"/>
      <c r="AG21" s="125"/>
      <c r="AH21" s="125"/>
      <c r="AI21" s="125"/>
      <c r="AJ21" s="125"/>
      <c r="AK21" s="125"/>
      <c r="AL21" s="126"/>
      <c r="AM21" s="127"/>
      <c r="AN21" s="128"/>
      <c r="AO21" s="131"/>
      <c r="AP21" s="13" t="s">
        <v>17</v>
      </c>
      <c r="AQ21" s="14" t="s">
        <v>18</v>
      </c>
      <c r="AR21" s="132"/>
      <c r="AS21" s="131"/>
      <c r="AT21" s="13" t="s">
        <v>19</v>
      </c>
      <c r="AU21" s="14" t="s">
        <v>20</v>
      </c>
      <c r="AV21" s="133" t="str">
        <f t="shared" si="0"/>
        <v/>
      </c>
      <c r="AW21" s="134"/>
      <c r="AX21" s="130"/>
      <c r="AY21" s="9" t="s">
        <v>17</v>
      </c>
    </row>
    <row r="22" spans="2:51" s="4" customFormat="1" ht="27" customHeight="1" x14ac:dyDescent="0.45">
      <c r="B22" s="8"/>
      <c r="C22" s="10" t="s">
        <v>48</v>
      </c>
      <c r="D22" s="124"/>
      <c r="E22" s="125"/>
      <c r="F22" s="125"/>
      <c r="G22" s="125"/>
      <c r="H22" s="125"/>
      <c r="I22" s="125"/>
      <c r="J22" s="125"/>
      <c r="K22" s="125"/>
      <c r="L22" s="126"/>
      <c r="M22" s="127"/>
      <c r="N22" s="128"/>
      <c r="O22" s="128"/>
      <c r="P22" s="11" t="s">
        <v>17</v>
      </c>
      <c r="Q22" s="9" t="s">
        <v>18</v>
      </c>
      <c r="R22" s="127"/>
      <c r="S22" s="128"/>
      <c r="T22" s="11" t="s">
        <v>19</v>
      </c>
      <c r="U22" s="9" t="s">
        <v>20</v>
      </c>
      <c r="V22" s="129" t="str">
        <f t="shared" si="1"/>
        <v/>
      </c>
      <c r="W22" s="130"/>
      <c r="X22" s="130"/>
      <c r="Y22" s="9" t="s">
        <v>17</v>
      </c>
      <c r="AB22" s="8"/>
      <c r="AC22" s="10" t="s">
        <v>48</v>
      </c>
      <c r="AD22" s="124"/>
      <c r="AE22" s="125"/>
      <c r="AF22" s="125"/>
      <c r="AG22" s="125"/>
      <c r="AH22" s="125"/>
      <c r="AI22" s="125"/>
      <c r="AJ22" s="125"/>
      <c r="AK22" s="125"/>
      <c r="AL22" s="126"/>
      <c r="AM22" s="127"/>
      <c r="AN22" s="128"/>
      <c r="AO22" s="128"/>
      <c r="AP22" s="11" t="s">
        <v>17</v>
      </c>
      <c r="AQ22" s="9" t="s">
        <v>18</v>
      </c>
      <c r="AR22" s="127"/>
      <c r="AS22" s="128"/>
      <c r="AT22" s="11" t="s">
        <v>19</v>
      </c>
      <c r="AU22" s="9" t="s">
        <v>20</v>
      </c>
      <c r="AV22" s="129" t="str">
        <f t="shared" si="0"/>
        <v/>
      </c>
      <c r="AW22" s="130"/>
      <c r="AX22" s="130"/>
      <c r="AY22" s="9" t="s">
        <v>17</v>
      </c>
    </row>
    <row r="23" spans="2:51" s="4" customFormat="1" ht="27" customHeight="1" thickBot="1" x14ac:dyDescent="0.5">
      <c r="B23" s="8"/>
      <c r="C23" s="22" t="s">
        <v>49</v>
      </c>
      <c r="D23" s="112"/>
      <c r="E23" s="113"/>
      <c r="F23" s="113"/>
      <c r="G23" s="113"/>
      <c r="H23" s="113"/>
      <c r="I23" s="113"/>
      <c r="J23" s="113"/>
      <c r="K23" s="113"/>
      <c r="L23" s="114"/>
      <c r="M23" s="115"/>
      <c r="N23" s="116"/>
      <c r="O23" s="116"/>
      <c r="P23" s="23" t="s">
        <v>17</v>
      </c>
      <c r="Q23" s="24" t="s">
        <v>18</v>
      </c>
      <c r="R23" s="115"/>
      <c r="S23" s="116"/>
      <c r="T23" s="23" t="s">
        <v>19</v>
      </c>
      <c r="U23" s="24" t="s">
        <v>20</v>
      </c>
      <c r="V23" s="129" t="str">
        <f t="shared" si="1"/>
        <v/>
      </c>
      <c r="W23" s="130"/>
      <c r="X23" s="130"/>
      <c r="Y23" s="24" t="s">
        <v>17</v>
      </c>
      <c r="AB23" s="8"/>
      <c r="AC23" s="22" t="s">
        <v>49</v>
      </c>
      <c r="AD23" s="112"/>
      <c r="AE23" s="113"/>
      <c r="AF23" s="113"/>
      <c r="AG23" s="113"/>
      <c r="AH23" s="113"/>
      <c r="AI23" s="113"/>
      <c r="AJ23" s="113"/>
      <c r="AK23" s="113"/>
      <c r="AL23" s="114"/>
      <c r="AM23" s="115"/>
      <c r="AN23" s="116"/>
      <c r="AO23" s="116"/>
      <c r="AP23" s="23" t="s">
        <v>17</v>
      </c>
      <c r="AQ23" s="24" t="s">
        <v>18</v>
      </c>
      <c r="AR23" s="115"/>
      <c r="AS23" s="116"/>
      <c r="AT23" s="23" t="s">
        <v>19</v>
      </c>
      <c r="AU23" s="24" t="s">
        <v>20</v>
      </c>
      <c r="AV23" s="117" t="str">
        <f t="shared" si="0"/>
        <v/>
      </c>
      <c r="AW23" s="118"/>
      <c r="AX23" s="118"/>
      <c r="AY23" s="24" t="s">
        <v>17</v>
      </c>
    </row>
    <row r="24" spans="2:51" s="4" customFormat="1" ht="27" customHeight="1" thickTop="1" x14ac:dyDescent="0.45">
      <c r="B24" s="50" t="s">
        <v>53</v>
      </c>
      <c r="C24" s="51"/>
      <c r="D24" s="51"/>
      <c r="E24" s="51"/>
      <c r="F24" s="51"/>
      <c r="G24" s="51"/>
      <c r="H24" s="51"/>
      <c r="I24" s="51"/>
      <c r="J24" s="51"/>
      <c r="K24" s="51"/>
      <c r="L24" s="119"/>
      <c r="M24" s="50" t="s">
        <v>14</v>
      </c>
      <c r="N24" s="119"/>
      <c r="O24" s="120" t="str">
        <f>IF($Y$13&lt;&gt;"",$Y$13/1000,"")</f>
        <v/>
      </c>
      <c r="P24" s="120"/>
      <c r="Q24" s="120"/>
      <c r="R24" s="120"/>
      <c r="S24" s="120"/>
      <c r="T24" s="120"/>
      <c r="U24" s="120"/>
      <c r="V24" s="120"/>
      <c r="W24" s="121"/>
      <c r="X24" s="51" t="s">
        <v>22</v>
      </c>
      <c r="Y24" s="119"/>
      <c r="AB24" s="50" t="s">
        <v>53</v>
      </c>
      <c r="AC24" s="51"/>
      <c r="AD24" s="51"/>
      <c r="AE24" s="51"/>
      <c r="AF24" s="51"/>
      <c r="AG24" s="51"/>
      <c r="AH24" s="51"/>
      <c r="AI24" s="51"/>
      <c r="AJ24" s="51"/>
      <c r="AK24" s="51"/>
      <c r="AL24" s="119"/>
      <c r="AM24" s="50" t="s">
        <v>14</v>
      </c>
      <c r="AN24" s="119"/>
      <c r="AO24" s="120">
        <f>IF($AY$13&lt;&gt;"",$AY$13/1000,"")</f>
        <v>1.3640000000000001</v>
      </c>
      <c r="AP24" s="120"/>
      <c r="AQ24" s="120"/>
      <c r="AR24" s="120"/>
      <c r="AS24" s="120"/>
      <c r="AT24" s="120"/>
      <c r="AU24" s="120"/>
      <c r="AV24" s="120"/>
      <c r="AW24" s="121"/>
      <c r="AX24" s="51" t="s">
        <v>13</v>
      </c>
      <c r="AY24" s="119"/>
    </row>
    <row r="25" spans="2:51" s="4" customFormat="1" ht="27" customHeight="1" x14ac:dyDescent="0.45">
      <c r="B25" s="3" t="s">
        <v>29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21"/>
      <c r="AB25" s="3" t="s">
        <v>29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21"/>
    </row>
    <row r="26" spans="2:51" s="4" customFormat="1" ht="27" customHeight="1" x14ac:dyDescent="0.45">
      <c r="B26" s="8"/>
      <c r="C26" s="39" t="s">
        <v>1</v>
      </c>
      <c r="D26" s="39"/>
      <c r="E26" s="39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3"/>
      <c r="AB26" s="8"/>
      <c r="AC26" s="39" t="s">
        <v>1</v>
      </c>
      <c r="AD26" s="39"/>
      <c r="AE26" s="39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3"/>
    </row>
    <row r="27" spans="2:51" s="4" customFormat="1" ht="27" customHeight="1" x14ac:dyDescent="0.45">
      <c r="B27" s="8"/>
      <c r="C27" s="39" t="s">
        <v>2</v>
      </c>
      <c r="D27" s="39"/>
      <c r="E27" s="39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97"/>
      <c r="Q27" s="97"/>
      <c r="R27" s="97"/>
      <c r="S27" s="97"/>
      <c r="T27" s="97"/>
      <c r="U27" s="97"/>
      <c r="V27" s="97"/>
      <c r="W27" s="97"/>
      <c r="X27" s="96"/>
      <c r="Y27" s="98"/>
      <c r="AB27" s="8"/>
      <c r="AC27" s="39" t="s">
        <v>2</v>
      </c>
      <c r="AD27" s="39"/>
      <c r="AE27" s="39"/>
      <c r="AF27" s="96"/>
      <c r="AG27" s="96"/>
      <c r="AH27" s="96"/>
      <c r="AI27" s="96"/>
      <c r="AJ27" s="96"/>
      <c r="AK27" s="96"/>
      <c r="AL27" s="96"/>
      <c r="AM27" s="96"/>
      <c r="AN27" s="96"/>
      <c r="AO27" s="97"/>
      <c r="AP27" s="97"/>
      <c r="AQ27" s="97"/>
      <c r="AR27" s="97"/>
      <c r="AS27" s="97"/>
      <c r="AT27" s="97"/>
      <c r="AU27" s="97"/>
      <c r="AV27" s="97"/>
      <c r="AW27" s="97"/>
      <c r="AX27" s="96"/>
      <c r="AY27" s="98"/>
    </row>
    <row r="28" spans="2:51" s="4" customFormat="1" ht="27" customHeight="1" x14ac:dyDescent="0.45">
      <c r="B28" s="12"/>
      <c r="C28" s="99" t="s">
        <v>12</v>
      </c>
      <c r="D28" s="99"/>
      <c r="E28" s="99"/>
      <c r="F28" s="99"/>
      <c r="G28" s="99"/>
      <c r="H28" s="99"/>
      <c r="I28" s="99"/>
      <c r="J28" s="99"/>
      <c r="K28" s="99"/>
      <c r="L28" s="100"/>
      <c r="M28" s="101" t="s">
        <v>15</v>
      </c>
      <c r="N28" s="101"/>
      <c r="O28" s="139"/>
      <c r="P28" s="139"/>
      <c r="Q28" s="139"/>
      <c r="R28" s="139"/>
      <c r="S28" s="139"/>
      <c r="T28" s="139"/>
      <c r="U28" s="139"/>
      <c r="V28" s="139"/>
      <c r="W28" s="140"/>
      <c r="X28" s="33" t="s">
        <v>22</v>
      </c>
      <c r="Y28" s="101"/>
      <c r="AB28" s="12"/>
      <c r="AC28" s="99" t="s">
        <v>12</v>
      </c>
      <c r="AD28" s="99"/>
      <c r="AE28" s="99"/>
      <c r="AF28" s="99"/>
      <c r="AG28" s="99"/>
      <c r="AH28" s="99"/>
      <c r="AI28" s="99"/>
      <c r="AJ28" s="99"/>
      <c r="AK28" s="99"/>
      <c r="AL28" s="100"/>
      <c r="AM28" s="101" t="s">
        <v>15</v>
      </c>
      <c r="AN28" s="101"/>
      <c r="AO28" s="102">
        <v>4</v>
      </c>
      <c r="AP28" s="102"/>
      <c r="AQ28" s="102"/>
      <c r="AR28" s="102"/>
      <c r="AS28" s="102"/>
      <c r="AT28" s="102"/>
      <c r="AU28" s="102"/>
      <c r="AV28" s="102"/>
      <c r="AW28" s="103"/>
      <c r="AX28" s="33" t="s">
        <v>13</v>
      </c>
      <c r="AY28" s="101"/>
    </row>
    <row r="29" spans="2:51" s="4" customFormat="1" ht="18.600000000000001" customHeight="1" thickBot="1" x14ac:dyDescent="0.5">
      <c r="H29" s="5"/>
      <c r="I29" s="5"/>
      <c r="J29" s="5"/>
      <c r="K29" s="5"/>
      <c r="L29" s="5"/>
      <c r="AH29" s="5"/>
      <c r="AI29" s="5"/>
      <c r="AJ29" s="5"/>
      <c r="AK29" s="5"/>
      <c r="AL29" s="5"/>
    </row>
    <row r="30" spans="2:51" s="4" customFormat="1" ht="33" customHeight="1" thickBot="1" x14ac:dyDescent="0.5">
      <c r="B30" s="104" t="s">
        <v>46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 t="s">
        <v>44</v>
      </c>
      <c r="N30" s="107"/>
      <c r="O30" s="108" t="str">
        <f>IF(MIN($O$24,$O$28),MIN($O$24,$O$28),"")</f>
        <v/>
      </c>
      <c r="P30" s="109"/>
      <c r="Q30" s="109"/>
      <c r="R30" s="109"/>
      <c r="S30" s="109"/>
      <c r="T30" s="109"/>
      <c r="U30" s="109"/>
      <c r="V30" s="109"/>
      <c r="W30" s="109"/>
      <c r="X30" s="110" t="s">
        <v>13</v>
      </c>
      <c r="Y30" s="111"/>
      <c r="AB30" s="104" t="s">
        <v>46</v>
      </c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6" t="s">
        <v>44</v>
      </c>
      <c r="AN30" s="107"/>
      <c r="AO30" s="108">
        <f>IF(MIN($AO$24,$AO$28),MIN($AO$24,$AO$28),"")</f>
        <v>1.3640000000000001</v>
      </c>
      <c r="AP30" s="109"/>
      <c r="AQ30" s="109"/>
      <c r="AR30" s="109"/>
      <c r="AS30" s="109"/>
      <c r="AT30" s="109"/>
      <c r="AU30" s="109"/>
      <c r="AV30" s="109"/>
      <c r="AW30" s="109"/>
      <c r="AX30" s="110" t="s">
        <v>13</v>
      </c>
      <c r="AY30" s="111"/>
    </row>
    <row r="31" spans="2:51" s="4" customFormat="1" ht="18.600000000000001" customHeight="1" x14ac:dyDescent="0.45">
      <c r="H31" s="5"/>
      <c r="I31" s="5"/>
      <c r="J31" s="5"/>
      <c r="K31" s="5"/>
      <c r="Y31" s="15" t="s">
        <v>43</v>
      </c>
      <c r="AH31" s="5"/>
      <c r="AI31" s="5"/>
      <c r="AJ31" s="5"/>
      <c r="AK31" s="5"/>
      <c r="AY31" s="15" t="s">
        <v>43</v>
      </c>
    </row>
    <row r="32" spans="2:51" s="4" customFormat="1" ht="18.600000000000001" customHeight="1" x14ac:dyDescent="0.45">
      <c r="B32" s="4" t="s">
        <v>45</v>
      </c>
      <c r="H32" s="5"/>
      <c r="I32" s="5"/>
      <c r="J32" s="5"/>
      <c r="K32" s="5"/>
      <c r="L32" s="5"/>
      <c r="AB32" s="4" t="s">
        <v>45</v>
      </c>
      <c r="AH32" s="5"/>
      <c r="AI32" s="5"/>
      <c r="AJ32" s="5"/>
      <c r="AK32" s="5"/>
      <c r="AL32" s="5"/>
    </row>
    <row r="33" spans="1:51" s="4" customFormat="1" ht="18.600000000000001" customHeight="1" x14ac:dyDescent="0.45">
      <c r="H33" s="5"/>
      <c r="I33" s="5"/>
      <c r="J33" s="5"/>
      <c r="AH33" s="5"/>
      <c r="AI33" s="5"/>
      <c r="AJ33" s="5"/>
    </row>
    <row r="34" spans="1:51" s="4" customFormat="1" ht="18.600000000000001" customHeight="1" x14ac:dyDescent="0.45">
      <c r="H34" s="5"/>
      <c r="I34" s="5"/>
      <c r="J34" s="5"/>
      <c r="K34" s="5"/>
      <c r="L34" s="5"/>
      <c r="AH34" s="5"/>
      <c r="AI34" s="5"/>
      <c r="AJ34" s="5"/>
      <c r="AK34" s="5"/>
      <c r="AL34" s="5"/>
    </row>
    <row r="35" spans="1:51" s="4" customFormat="1" ht="18.600000000000001" customHeight="1" x14ac:dyDescent="0.45">
      <c r="H35" s="5"/>
      <c r="I35" s="5"/>
      <c r="J35" s="5"/>
      <c r="K35" s="5"/>
      <c r="L35" s="5"/>
      <c r="AH35" s="5"/>
      <c r="AI35" s="5"/>
      <c r="AJ35" s="5"/>
      <c r="AK35" s="5"/>
      <c r="AL35" s="5"/>
    </row>
    <row r="36" spans="1:51" s="4" customFormat="1" ht="18.600000000000001" customHeight="1" x14ac:dyDescent="0.45">
      <c r="A36" s="1" t="s">
        <v>23</v>
      </c>
      <c r="H36" s="5"/>
      <c r="I36" s="5"/>
      <c r="J36" s="5"/>
      <c r="K36" s="5"/>
      <c r="L36" s="5"/>
      <c r="AA36" s="1" t="s">
        <v>23</v>
      </c>
      <c r="AH36" s="5"/>
      <c r="AI36" s="5"/>
      <c r="AJ36" s="5"/>
      <c r="AK36" s="5"/>
      <c r="AL36" s="5"/>
    </row>
    <row r="37" spans="1:51" s="4" customFormat="1" ht="27" customHeight="1" x14ac:dyDescent="0.45">
      <c r="B37" s="4" t="s">
        <v>32</v>
      </c>
      <c r="H37" s="5"/>
      <c r="I37" s="5"/>
      <c r="J37" s="5"/>
      <c r="K37" s="5"/>
      <c r="L37" s="5"/>
      <c r="AB37" s="4" t="s">
        <v>32</v>
      </c>
      <c r="AH37" s="5"/>
      <c r="AI37" s="5"/>
      <c r="AJ37" s="5"/>
      <c r="AK37" s="5"/>
      <c r="AL37" s="5"/>
    </row>
    <row r="38" spans="1:51" s="4" customFormat="1" ht="27" customHeight="1" x14ac:dyDescent="0.45">
      <c r="B38" s="91" t="s">
        <v>55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AB38" s="91" t="s">
        <v>55</v>
      </c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</row>
    <row r="39" spans="1:51" s="4" customFormat="1" ht="27" customHeight="1" x14ac:dyDescent="0.4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</row>
    <row r="40" spans="1:51" s="4" customFormat="1" ht="19.2" customHeight="1" x14ac:dyDescent="0.45">
      <c r="B40" s="4" t="s">
        <v>61</v>
      </c>
      <c r="R40" s="18" t="s">
        <v>34</v>
      </c>
      <c r="S40" s="19"/>
      <c r="T40" s="4" t="s">
        <v>36</v>
      </c>
      <c r="AB40" s="4" t="s">
        <v>61</v>
      </c>
      <c r="AR40" s="18" t="s">
        <v>34</v>
      </c>
      <c r="AS40" s="19"/>
      <c r="AT40" s="4" t="s">
        <v>36</v>
      </c>
    </row>
    <row r="41" spans="1:51" s="4" customFormat="1" ht="33.6" customHeight="1" x14ac:dyDescent="0.45">
      <c r="B41" s="101" t="s">
        <v>42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AB41" s="94" t="s">
        <v>42</v>
      </c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</row>
    <row r="42" spans="1:51" s="4" customFormat="1" ht="18" customHeight="1" x14ac:dyDescent="0.4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</row>
    <row r="43" spans="1:51" s="4" customFormat="1" ht="19.2" customHeight="1" x14ac:dyDescent="0.45">
      <c r="B43" s="27" t="s">
        <v>60</v>
      </c>
      <c r="C43" s="2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AB43" s="27" t="s">
        <v>58</v>
      </c>
      <c r="AC43" s="27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</row>
    <row r="44" spans="1:51" s="4" customFormat="1" ht="26.4" customHeight="1" x14ac:dyDescent="0.45">
      <c r="B44" s="37" t="s">
        <v>56</v>
      </c>
      <c r="C44" s="37"/>
      <c r="D44" s="37"/>
      <c r="E44" s="37"/>
      <c r="F44" s="37"/>
      <c r="G44" s="37"/>
      <c r="H44" s="31"/>
      <c r="I44" s="32"/>
      <c r="J44" s="32"/>
      <c r="K44" s="32"/>
      <c r="L44" s="32"/>
      <c r="M44" s="32"/>
      <c r="N44" s="33"/>
      <c r="O44" s="8"/>
      <c r="T44" s="36" t="b">
        <v>0</v>
      </c>
      <c r="U44" s="36"/>
      <c r="AB44" s="37" t="s">
        <v>56</v>
      </c>
      <c r="AC44" s="37"/>
      <c r="AD44" s="37"/>
      <c r="AE44" s="37"/>
      <c r="AF44" s="37"/>
      <c r="AG44" s="37"/>
      <c r="AH44" s="31"/>
      <c r="AI44" s="32"/>
      <c r="AJ44" s="32"/>
      <c r="AK44" s="32"/>
      <c r="AL44" s="32"/>
      <c r="AM44" s="32"/>
      <c r="AN44" s="33"/>
      <c r="AO44" s="8"/>
      <c r="AT44" s="36" t="b">
        <v>1</v>
      </c>
      <c r="AU44" s="36"/>
    </row>
    <row r="45" spans="1:51" s="4" customFormat="1" ht="27" customHeight="1" x14ac:dyDescent="0.45">
      <c r="B45" s="37" t="s">
        <v>57</v>
      </c>
      <c r="C45" s="37"/>
      <c r="D45" s="37"/>
      <c r="E45" s="37"/>
      <c r="F45" s="37"/>
      <c r="G45" s="37"/>
      <c r="H45" s="31"/>
      <c r="I45" s="32"/>
      <c r="J45" s="32"/>
      <c r="K45" s="32"/>
      <c r="L45" s="32"/>
      <c r="M45" s="32"/>
      <c r="N45" s="33"/>
      <c r="O45" s="34" t="s">
        <v>59</v>
      </c>
      <c r="P45" s="35"/>
      <c r="Q45" s="35"/>
      <c r="R45" s="35"/>
      <c r="S45" s="35"/>
      <c r="T45" s="36" t="b">
        <v>0</v>
      </c>
      <c r="U45" s="36"/>
      <c r="AB45" s="37" t="s">
        <v>57</v>
      </c>
      <c r="AC45" s="37"/>
      <c r="AD45" s="37"/>
      <c r="AE45" s="37"/>
      <c r="AF45" s="37"/>
      <c r="AG45" s="37"/>
      <c r="AH45" s="31"/>
      <c r="AI45" s="32"/>
      <c r="AJ45" s="32"/>
      <c r="AK45" s="32"/>
      <c r="AL45" s="32"/>
      <c r="AM45" s="32"/>
      <c r="AN45" s="33"/>
      <c r="AO45" s="34" t="s">
        <v>59</v>
      </c>
      <c r="AP45" s="35"/>
      <c r="AQ45" s="35"/>
      <c r="AR45" s="35"/>
      <c r="AS45" s="35"/>
      <c r="AT45" s="36" t="b">
        <v>1</v>
      </c>
      <c r="AU45" s="36"/>
    </row>
    <row r="46" spans="1:51" s="4" customFormat="1" ht="19.2" customHeight="1" x14ac:dyDescent="0.45"/>
    <row r="47" spans="1:51" s="4" customFormat="1" ht="27" customHeight="1" x14ac:dyDescent="0.45">
      <c r="B47" s="53" t="s">
        <v>38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5"/>
      <c r="AB47" s="53" t="s">
        <v>38</v>
      </c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5"/>
    </row>
    <row r="48" spans="1:51" s="4" customFormat="1" ht="27" customHeight="1" x14ac:dyDescent="0.45">
      <c r="B48" s="50" t="s">
        <v>30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  <c r="O48" s="56" t="s">
        <v>31</v>
      </c>
      <c r="P48" s="57"/>
      <c r="Q48" s="57"/>
      <c r="R48" s="57"/>
      <c r="S48" s="58"/>
      <c r="T48" s="59" t="s">
        <v>47</v>
      </c>
      <c r="U48" s="60"/>
      <c r="V48" s="60"/>
      <c r="W48" s="60"/>
      <c r="X48" s="60"/>
      <c r="Y48" s="60"/>
      <c r="AB48" s="50" t="s">
        <v>30</v>
      </c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2"/>
      <c r="AO48" s="56" t="s">
        <v>31</v>
      </c>
      <c r="AP48" s="57"/>
      <c r="AQ48" s="57"/>
      <c r="AR48" s="57"/>
      <c r="AS48" s="58"/>
      <c r="AT48" s="59" t="s">
        <v>47</v>
      </c>
      <c r="AU48" s="60"/>
      <c r="AV48" s="60"/>
      <c r="AW48" s="60"/>
      <c r="AX48" s="60"/>
      <c r="AY48" s="60"/>
    </row>
    <row r="49" spans="1:51" s="4" customFormat="1" ht="33.6" customHeight="1" x14ac:dyDescent="0.45">
      <c r="A49" s="5"/>
      <c r="B49" s="47" t="s">
        <v>37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  <c r="O49" s="141">
        <v>100000</v>
      </c>
      <c r="P49" s="142"/>
      <c r="Q49" s="142"/>
      <c r="R49" s="142"/>
      <c r="S49" s="143"/>
      <c r="T49" s="158" t="e">
        <f>$O$49*$O$30</f>
        <v>#VALUE!</v>
      </c>
      <c r="U49" s="145"/>
      <c r="V49" s="145"/>
      <c r="W49" s="145"/>
      <c r="X49" s="145"/>
      <c r="Y49" s="145"/>
      <c r="AA49" s="5"/>
      <c r="AB49" s="47" t="s">
        <v>37</v>
      </c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9"/>
      <c r="AO49" s="77">
        <v>100000</v>
      </c>
      <c r="AP49" s="78"/>
      <c r="AQ49" s="78"/>
      <c r="AR49" s="78"/>
      <c r="AS49" s="79"/>
      <c r="AT49" s="92">
        <f>$AO$49*$AO$30</f>
        <v>136400</v>
      </c>
      <c r="AU49" s="93"/>
      <c r="AV49" s="93"/>
      <c r="AW49" s="93"/>
      <c r="AX49" s="93"/>
      <c r="AY49" s="80"/>
    </row>
    <row r="50" spans="1:51" s="4" customFormat="1" ht="33.6" customHeight="1" thickBot="1" x14ac:dyDescent="0.5">
      <c r="B50" s="38" t="s">
        <v>52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0"/>
      <c r="O50" s="144" t="str">
        <f>IF(T44=TRUE,200000,"")</f>
        <v/>
      </c>
      <c r="P50" s="145"/>
      <c r="Q50" s="145"/>
      <c r="R50" s="145"/>
      <c r="S50" s="146"/>
      <c r="T50" s="158" t="str">
        <f>IF(T44=TRUE,$O$50*$O$30,"")</f>
        <v/>
      </c>
      <c r="U50" s="145"/>
      <c r="V50" s="145"/>
      <c r="W50" s="145"/>
      <c r="X50" s="145"/>
      <c r="Y50" s="145"/>
      <c r="AB50" s="38" t="s">
        <v>52</v>
      </c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40"/>
      <c r="AO50" s="44">
        <f>IF(AT44=TRUE,200000,"")</f>
        <v>200000</v>
      </c>
      <c r="AP50" s="45"/>
      <c r="AQ50" s="45"/>
      <c r="AR50" s="45"/>
      <c r="AS50" s="46"/>
      <c r="AT50" s="65">
        <f>IF(AT44=TRUE,$AO$50*$AO$30,"")</f>
        <v>272800</v>
      </c>
      <c r="AU50" s="66"/>
      <c r="AV50" s="66"/>
      <c r="AW50" s="66"/>
      <c r="AX50" s="66"/>
      <c r="AY50" s="66"/>
    </row>
    <row r="51" spans="1:51" s="4" customFormat="1" ht="39" customHeight="1" thickBot="1" x14ac:dyDescent="0.5">
      <c r="B51" s="67" t="s">
        <v>35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135" t="e">
        <f>$V$53</f>
        <v>#VALUE!</v>
      </c>
      <c r="P51" s="136"/>
      <c r="Q51" s="136"/>
      <c r="R51" s="136"/>
      <c r="S51" s="136" t="e">
        <f>ROUNDDOWN(#REF!,-3)</f>
        <v>#REF!</v>
      </c>
      <c r="T51" s="136"/>
      <c r="U51" s="136"/>
      <c r="V51" s="136"/>
      <c r="W51" s="136"/>
      <c r="X51" s="137" t="s">
        <v>33</v>
      </c>
      <c r="Y51" s="138"/>
      <c r="AB51" s="67" t="s">
        <v>35</v>
      </c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9">
        <f>$AV$53</f>
        <v>409000</v>
      </c>
      <c r="AP51" s="70"/>
      <c r="AQ51" s="70"/>
      <c r="AR51" s="70"/>
      <c r="AS51" s="70" t="e">
        <f>ROUNDDOWN(#REF!,-3)</f>
        <v>#REF!</v>
      </c>
      <c r="AT51" s="70"/>
      <c r="AU51" s="70"/>
      <c r="AV51" s="70"/>
      <c r="AW51" s="70"/>
      <c r="AX51" s="71" t="s">
        <v>33</v>
      </c>
      <c r="AY51" s="72"/>
    </row>
    <row r="52" spans="1:51" s="4" customFormat="1" ht="19.2" customHeight="1" x14ac:dyDescent="0.45">
      <c r="Y52" s="15" t="s">
        <v>41</v>
      </c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9" t="s">
        <v>41</v>
      </c>
    </row>
    <row r="53" spans="1:51" ht="18.600000000000001" customHeight="1" x14ac:dyDescent="0.45">
      <c r="R53" s="61" t="e">
        <f>SUM($T$49:$Y$50)</f>
        <v>#VALUE!</v>
      </c>
      <c r="S53" s="62"/>
      <c r="T53" s="62"/>
      <c r="U53" s="62"/>
      <c r="V53" s="61" t="e">
        <f>ROUNDDOWN($R$53,-3)</f>
        <v>#VALUE!</v>
      </c>
      <c r="W53" s="62"/>
      <c r="X53" s="62"/>
      <c r="Y53" s="62"/>
      <c r="AR53" s="61">
        <f>SUM($AT$49:$AY$50)</f>
        <v>409200</v>
      </c>
      <c r="AS53" s="62"/>
      <c r="AT53" s="62"/>
      <c r="AU53" s="62"/>
      <c r="AV53" s="61">
        <f>ROUNDDOWN($AR$53,-3)</f>
        <v>409000</v>
      </c>
      <c r="AW53" s="62"/>
      <c r="AX53" s="62"/>
      <c r="AY53" s="62"/>
    </row>
    <row r="54" spans="1:51" s="4" customFormat="1" ht="27" customHeight="1" x14ac:dyDescent="0.45">
      <c r="B54" s="53" t="s">
        <v>40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AB54" s="53" t="s">
        <v>40</v>
      </c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5"/>
    </row>
    <row r="55" spans="1:51" s="4" customFormat="1" ht="27" customHeight="1" x14ac:dyDescent="0.45">
      <c r="B55" s="50" t="s">
        <v>30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2"/>
      <c r="O55" s="56" t="s">
        <v>31</v>
      </c>
      <c r="P55" s="57"/>
      <c r="Q55" s="57"/>
      <c r="R55" s="57"/>
      <c r="S55" s="58"/>
      <c r="T55" s="59" t="s">
        <v>47</v>
      </c>
      <c r="U55" s="60"/>
      <c r="V55" s="60"/>
      <c r="W55" s="60"/>
      <c r="X55" s="60"/>
      <c r="Y55" s="60"/>
      <c r="AB55" s="50" t="s">
        <v>30</v>
      </c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2"/>
      <c r="AO55" s="56" t="s">
        <v>31</v>
      </c>
      <c r="AP55" s="57"/>
      <c r="AQ55" s="57"/>
      <c r="AR55" s="57"/>
      <c r="AS55" s="58"/>
      <c r="AT55" s="59" t="s">
        <v>47</v>
      </c>
      <c r="AU55" s="60"/>
      <c r="AV55" s="60"/>
      <c r="AW55" s="60"/>
      <c r="AX55" s="60"/>
      <c r="AY55" s="60"/>
    </row>
    <row r="56" spans="1:51" s="4" customFormat="1" ht="33.6" customHeight="1" x14ac:dyDescent="0.45">
      <c r="B56" s="74" t="s">
        <v>37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6"/>
      <c r="O56" s="141">
        <v>240000</v>
      </c>
      <c r="P56" s="142"/>
      <c r="Q56" s="142"/>
      <c r="R56" s="142"/>
      <c r="S56" s="143"/>
      <c r="T56" s="159" t="e">
        <f>$O$56*$O$30</f>
        <v>#VALUE!</v>
      </c>
      <c r="U56" s="142"/>
      <c r="V56" s="142"/>
      <c r="W56" s="142"/>
      <c r="X56" s="142"/>
      <c r="Y56" s="142"/>
      <c r="AB56" s="74" t="s">
        <v>37</v>
      </c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6"/>
      <c r="AO56" s="77">
        <v>240000</v>
      </c>
      <c r="AP56" s="78"/>
      <c r="AQ56" s="78"/>
      <c r="AR56" s="78"/>
      <c r="AS56" s="79"/>
      <c r="AT56" s="80">
        <f>$AO$56*$AO$30</f>
        <v>327360</v>
      </c>
      <c r="AU56" s="81"/>
      <c r="AV56" s="81"/>
      <c r="AW56" s="81"/>
      <c r="AX56" s="81"/>
      <c r="AY56" s="81"/>
    </row>
    <row r="57" spans="1:51" s="4" customFormat="1" ht="33.6" customHeight="1" x14ac:dyDescent="0.45">
      <c r="B57" s="82" t="s">
        <v>52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4"/>
      <c r="O57" s="152" t="str">
        <f>IF(T44=TRUE,200000,"")</f>
        <v/>
      </c>
      <c r="P57" s="153"/>
      <c r="Q57" s="153"/>
      <c r="R57" s="153"/>
      <c r="S57" s="154"/>
      <c r="T57" s="160" t="str">
        <f>IF(T44=TRUE,$O$57*$O$30,"")</f>
        <v/>
      </c>
      <c r="U57" s="161"/>
      <c r="V57" s="161"/>
      <c r="W57" s="161"/>
      <c r="X57" s="161"/>
      <c r="Y57" s="162"/>
      <c r="AB57" s="82" t="s">
        <v>52</v>
      </c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4"/>
      <c r="AO57" s="85">
        <f>IF(AT44=TRUE,200000,"")</f>
        <v>200000</v>
      </c>
      <c r="AP57" s="86"/>
      <c r="AQ57" s="86"/>
      <c r="AR57" s="86"/>
      <c r="AS57" s="87"/>
      <c r="AT57" s="88">
        <f>IF(AT44=TRUE,$AO$57*$AO$30,"")</f>
        <v>272800</v>
      </c>
      <c r="AU57" s="89"/>
      <c r="AV57" s="89"/>
      <c r="AW57" s="89"/>
      <c r="AX57" s="89"/>
      <c r="AY57" s="90"/>
    </row>
    <row r="58" spans="1:51" s="4" customFormat="1" ht="33.6" customHeight="1" thickBot="1" x14ac:dyDescent="0.5">
      <c r="B58" s="38" t="s">
        <v>39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/>
      <c r="O58" s="155" t="str">
        <f>IF(T45=TRUE,180000,"")</f>
        <v/>
      </c>
      <c r="P58" s="156"/>
      <c r="Q58" s="156"/>
      <c r="R58" s="156"/>
      <c r="S58" s="157"/>
      <c r="T58" s="163" t="str">
        <f>IF(T45=TRUE,$O$58*$O$30,"")</f>
        <v/>
      </c>
      <c r="U58" s="156"/>
      <c r="V58" s="156"/>
      <c r="W58" s="156"/>
      <c r="X58" s="156"/>
      <c r="Y58" s="156"/>
      <c r="AB58" s="38" t="s">
        <v>39</v>
      </c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40"/>
      <c r="AO58" s="41">
        <f>IF(AT45=TRUE,180000,"")</f>
        <v>180000</v>
      </c>
      <c r="AP58" s="42"/>
      <c r="AQ58" s="42"/>
      <c r="AR58" s="42"/>
      <c r="AS58" s="43"/>
      <c r="AT58" s="63">
        <f>IF(AT45=TRUE,$AO$58*$AO$30,"")</f>
        <v>245520.00000000003</v>
      </c>
      <c r="AU58" s="64"/>
      <c r="AV58" s="64"/>
      <c r="AW58" s="64"/>
      <c r="AX58" s="64"/>
      <c r="AY58" s="64"/>
    </row>
    <row r="59" spans="1:51" s="4" customFormat="1" ht="39" customHeight="1" thickBot="1" x14ac:dyDescent="0.5">
      <c r="B59" s="67" t="s">
        <v>35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135" t="e">
        <f>$V$61</f>
        <v>#VALUE!</v>
      </c>
      <c r="P59" s="136"/>
      <c r="Q59" s="136"/>
      <c r="R59" s="136"/>
      <c r="S59" s="136" t="e">
        <f>ROUNDDOWN(#REF!,-3)</f>
        <v>#REF!</v>
      </c>
      <c r="T59" s="136"/>
      <c r="U59" s="136"/>
      <c r="V59" s="136"/>
      <c r="W59" s="136"/>
      <c r="X59" s="137" t="s">
        <v>33</v>
      </c>
      <c r="Y59" s="138"/>
      <c r="AB59" s="67" t="s">
        <v>35</v>
      </c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9">
        <f>$AV$61</f>
        <v>845000</v>
      </c>
      <c r="AP59" s="70"/>
      <c r="AQ59" s="70"/>
      <c r="AR59" s="70"/>
      <c r="AS59" s="70" t="e">
        <f>ROUNDDOWN(#REF!,-3)</f>
        <v>#REF!</v>
      </c>
      <c r="AT59" s="70"/>
      <c r="AU59" s="70"/>
      <c r="AV59" s="70"/>
      <c r="AW59" s="70"/>
      <c r="AX59" s="71" t="s">
        <v>33</v>
      </c>
      <c r="AY59" s="72"/>
    </row>
    <row r="60" spans="1:51" s="4" customFormat="1" ht="19.2" customHeight="1" x14ac:dyDescent="0.45">
      <c r="Y60" s="15" t="s">
        <v>41</v>
      </c>
      <c r="AY60" s="15" t="s">
        <v>41</v>
      </c>
    </row>
    <row r="61" spans="1:51" ht="18.600000000000001" customHeight="1" x14ac:dyDescent="0.45">
      <c r="R61" s="73" t="e">
        <f>SUM($T$56:$Y$58)</f>
        <v>#VALUE!</v>
      </c>
      <c r="S61" s="36"/>
      <c r="T61" s="36"/>
      <c r="U61" s="36"/>
      <c r="V61" s="73" t="e">
        <f>ROUNDDOWN($R$61,-3)</f>
        <v>#VALUE!</v>
      </c>
      <c r="W61" s="36"/>
      <c r="X61" s="36"/>
      <c r="Y61" s="36"/>
      <c r="AR61" s="73">
        <f>SUM($AT$56:$AY$58)</f>
        <v>845680</v>
      </c>
      <c r="AS61" s="36"/>
      <c r="AT61" s="36"/>
      <c r="AU61" s="36"/>
      <c r="AV61" s="73">
        <f>ROUNDDOWN($AR$61,-3)</f>
        <v>845000</v>
      </c>
      <c r="AW61" s="36"/>
      <c r="AX61" s="36"/>
      <c r="AY61" s="36"/>
    </row>
  </sheetData>
  <sheetProtection algorithmName="SHA-512" hashValue="JIoWm8uCpPI0MK637BBNHJNWtrYNHSBdLRAvST3riQQ7w7GOf02QTc6FSp6kdovd91BNczzTKFqkCrJvF7Y6xg==" saltValue="GRicy018MAH2tkY7MJY8Pw==" spinCount="100000" sheet="1" formatCells="0"/>
  <mergeCells count="210">
    <mergeCell ref="U2:Y2"/>
    <mergeCell ref="B41:N41"/>
    <mergeCell ref="O41:Y41"/>
    <mergeCell ref="B45:G45"/>
    <mergeCell ref="D18:L18"/>
    <mergeCell ref="D19:L19"/>
    <mergeCell ref="D20:L20"/>
    <mergeCell ref="M21:O21"/>
    <mergeCell ref="R21:S21"/>
    <mergeCell ref="C26:E26"/>
    <mergeCell ref="C27:E27"/>
    <mergeCell ref="B24:L24"/>
    <mergeCell ref="O24:W24"/>
    <mergeCell ref="F27:Y27"/>
    <mergeCell ref="X24:Y24"/>
    <mergeCell ref="M24:N24"/>
    <mergeCell ref="F26:Y26"/>
    <mergeCell ref="V21:X21"/>
    <mergeCell ref="D21:L21"/>
    <mergeCell ref="B30:L30"/>
    <mergeCell ref="R18:S18"/>
    <mergeCell ref="R19:S19"/>
    <mergeCell ref="R20:S20"/>
    <mergeCell ref="O30:W30"/>
    <mergeCell ref="B4:Y4"/>
    <mergeCell ref="B5:Y5"/>
    <mergeCell ref="C8:G8"/>
    <mergeCell ref="B10:G10"/>
    <mergeCell ref="H8:Y8"/>
    <mergeCell ref="H10:P10"/>
    <mergeCell ref="Q10:Y10"/>
    <mergeCell ref="M15:Q15"/>
    <mergeCell ref="R15:U15"/>
    <mergeCell ref="V15:Y15"/>
    <mergeCell ref="D15:L15"/>
    <mergeCell ref="F14:Y14"/>
    <mergeCell ref="C14:E14"/>
    <mergeCell ref="V17:X17"/>
    <mergeCell ref="V18:X18"/>
    <mergeCell ref="V19:X19"/>
    <mergeCell ref="V20:X20"/>
    <mergeCell ref="M16:O16"/>
    <mergeCell ref="M17:O17"/>
    <mergeCell ref="M18:O18"/>
    <mergeCell ref="M19:O19"/>
    <mergeCell ref="M20:O20"/>
    <mergeCell ref="R16:S16"/>
    <mergeCell ref="R17:S17"/>
    <mergeCell ref="D16:L16"/>
    <mergeCell ref="D17:L17"/>
    <mergeCell ref="R61:U61"/>
    <mergeCell ref="V61:Y61"/>
    <mergeCell ref="D22:L22"/>
    <mergeCell ref="M22:O22"/>
    <mergeCell ref="R22:S22"/>
    <mergeCell ref="V22:X22"/>
    <mergeCell ref="D23:L23"/>
    <mergeCell ref="M23:O23"/>
    <mergeCell ref="R23:S23"/>
    <mergeCell ref="V23:X23"/>
    <mergeCell ref="O56:S56"/>
    <mergeCell ref="O57:S57"/>
    <mergeCell ref="O58:S58"/>
    <mergeCell ref="T49:Y49"/>
    <mergeCell ref="T50:Y50"/>
    <mergeCell ref="T56:Y56"/>
    <mergeCell ref="T57:Y57"/>
    <mergeCell ref="T58:Y58"/>
    <mergeCell ref="O51:W51"/>
    <mergeCell ref="X51:Y51"/>
    <mergeCell ref="R53:U53"/>
    <mergeCell ref="V16:X16"/>
    <mergeCell ref="AD17:AL17"/>
    <mergeCell ref="AM17:AO17"/>
    <mergeCell ref="AR17:AS17"/>
    <mergeCell ref="AV17:AX17"/>
    <mergeCell ref="AD18:AL18"/>
    <mergeCell ref="AM18:AO18"/>
    <mergeCell ref="AR18:AS18"/>
    <mergeCell ref="AV18:AX18"/>
    <mergeCell ref="AD19:AL19"/>
    <mergeCell ref="AM19:AO19"/>
    <mergeCell ref="AR19:AS19"/>
    <mergeCell ref="AV19:AX19"/>
    <mergeCell ref="AC14:AE14"/>
    <mergeCell ref="AF14:AY14"/>
    <mergeCell ref="AD15:AL15"/>
    <mergeCell ref="AM15:AQ15"/>
    <mergeCell ref="AR15:AU15"/>
    <mergeCell ref="AV15:AY15"/>
    <mergeCell ref="AD16:AL16"/>
    <mergeCell ref="AB4:AY4"/>
    <mergeCell ref="AB5:AY5"/>
    <mergeCell ref="AC8:AG8"/>
    <mergeCell ref="AH8:AY8"/>
    <mergeCell ref="AB10:AG10"/>
    <mergeCell ref="AH10:AP10"/>
    <mergeCell ref="AQ10:AY10"/>
    <mergeCell ref="AM16:AO16"/>
    <mergeCell ref="AR16:AS16"/>
    <mergeCell ref="AV16:AX16"/>
    <mergeCell ref="B59:N59"/>
    <mergeCell ref="O59:W59"/>
    <mergeCell ref="X59:Y59"/>
    <mergeCell ref="O55:S55"/>
    <mergeCell ref="T55:Y55"/>
    <mergeCell ref="B56:N56"/>
    <mergeCell ref="B57:N57"/>
    <mergeCell ref="B58:N58"/>
    <mergeCell ref="X28:Y28"/>
    <mergeCell ref="B51:N51"/>
    <mergeCell ref="M28:N28"/>
    <mergeCell ref="C28:L28"/>
    <mergeCell ref="O28:W28"/>
    <mergeCell ref="O49:S49"/>
    <mergeCell ref="O50:S50"/>
    <mergeCell ref="B38:Y39"/>
    <mergeCell ref="M30:N30"/>
    <mergeCell ref="X30:Y30"/>
    <mergeCell ref="AD20:AL20"/>
    <mergeCell ref="AM20:AO20"/>
    <mergeCell ref="AR20:AS20"/>
    <mergeCell ref="AV20:AX20"/>
    <mergeCell ref="AD21:AL21"/>
    <mergeCell ref="AM21:AO21"/>
    <mergeCell ref="AR21:AS21"/>
    <mergeCell ref="AV21:AX21"/>
    <mergeCell ref="AD22:AL22"/>
    <mergeCell ref="AM22:AO22"/>
    <mergeCell ref="AR22:AS22"/>
    <mergeCell ref="AV22:AX22"/>
    <mergeCell ref="AD23:AL23"/>
    <mergeCell ref="AM23:AO23"/>
    <mergeCell ref="AR23:AS23"/>
    <mergeCell ref="AV23:AX23"/>
    <mergeCell ref="AB24:AL24"/>
    <mergeCell ref="AM24:AN24"/>
    <mergeCell ref="AO24:AW24"/>
    <mergeCell ref="AX24:AY24"/>
    <mergeCell ref="AC26:AE26"/>
    <mergeCell ref="AF26:AY26"/>
    <mergeCell ref="AC27:AE27"/>
    <mergeCell ref="AF27:AY27"/>
    <mergeCell ref="AC28:AL28"/>
    <mergeCell ref="AM28:AN28"/>
    <mergeCell ref="AO28:AW28"/>
    <mergeCell ref="AX28:AY28"/>
    <mergeCell ref="AB30:AL30"/>
    <mergeCell ref="AM30:AN30"/>
    <mergeCell ref="AO30:AW30"/>
    <mergeCell ref="AX30:AY30"/>
    <mergeCell ref="AO51:AW51"/>
    <mergeCell ref="AX51:AY51"/>
    <mergeCell ref="AR53:AU53"/>
    <mergeCell ref="AV53:AY53"/>
    <mergeCell ref="AB54:AY54"/>
    <mergeCell ref="AB38:AY39"/>
    <mergeCell ref="AB47:AY47"/>
    <mergeCell ref="AB48:AN48"/>
    <mergeCell ref="AO48:AS48"/>
    <mergeCell ref="AT48:AY48"/>
    <mergeCell ref="AB49:AN49"/>
    <mergeCell ref="AO49:AS49"/>
    <mergeCell ref="AT49:AY49"/>
    <mergeCell ref="AB41:AN41"/>
    <mergeCell ref="AO41:AY41"/>
    <mergeCell ref="AH44:AN44"/>
    <mergeCell ref="AT44:AU44"/>
    <mergeCell ref="AH45:AN45"/>
    <mergeCell ref="AO45:AS45"/>
    <mergeCell ref="AT45:AU45"/>
    <mergeCell ref="AB45:AG45"/>
    <mergeCell ref="AB59:AN59"/>
    <mergeCell ref="AO59:AW59"/>
    <mergeCell ref="AX59:AY59"/>
    <mergeCell ref="AR61:AU61"/>
    <mergeCell ref="AV61:AY61"/>
    <mergeCell ref="AB55:AN55"/>
    <mergeCell ref="AO55:AS55"/>
    <mergeCell ref="AT55:AY55"/>
    <mergeCell ref="AB56:AN56"/>
    <mergeCell ref="AO56:AS56"/>
    <mergeCell ref="AT56:AY56"/>
    <mergeCell ref="AB57:AN57"/>
    <mergeCell ref="AO57:AS57"/>
    <mergeCell ref="AT57:AY57"/>
    <mergeCell ref="AU2:AY2"/>
    <mergeCell ref="H44:N44"/>
    <mergeCell ref="H45:N45"/>
    <mergeCell ref="O45:S45"/>
    <mergeCell ref="T45:U45"/>
    <mergeCell ref="T44:U44"/>
    <mergeCell ref="B44:G44"/>
    <mergeCell ref="AB44:AG44"/>
    <mergeCell ref="AB58:AN58"/>
    <mergeCell ref="AO58:AS58"/>
    <mergeCell ref="AB50:AN50"/>
    <mergeCell ref="AO50:AS50"/>
    <mergeCell ref="B49:N49"/>
    <mergeCell ref="B50:N50"/>
    <mergeCell ref="B48:N48"/>
    <mergeCell ref="B47:Y47"/>
    <mergeCell ref="O48:S48"/>
    <mergeCell ref="T48:Y48"/>
    <mergeCell ref="V53:Y53"/>
    <mergeCell ref="B54:Y54"/>
    <mergeCell ref="B55:N55"/>
    <mergeCell ref="AT58:AY58"/>
    <mergeCell ref="AT50:AY50"/>
    <mergeCell ref="AB51:AN51"/>
  </mergeCells>
  <phoneticPr fontId="1"/>
  <conditionalFormatting sqref="D16:D21">
    <cfRule type="expression" dxfId="38" priority="110">
      <formula>#REF!&lt;&gt;""</formula>
    </cfRule>
  </conditionalFormatting>
  <conditionalFormatting sqref="D16:D23">
    <cfRule type="cellIs" dxfId="37" priority="52" operator="equal">
      <formula>""</formula>
    </cfRule>
  </conditionalFormatting>
  <conditionalFormatting sqref="D22:D23">
    <cfRule type="expression" dxfId="36" priority="53">
      <formula>#REF!&lt;&gt;""</formula>
    </cfRule>
  </conditionalFormatting>
  <conditionalFormatting sqref="F14">
    <cfRule type="expression" dxfId="35" priority="103">
      <formula>#REF!&lt;&gt;""</formula>
    </cfRule>
    <cfRule type="cellIs" dxfId="34" priority="102" operator="equal">
      <formula>""</formula>
    </cfRule>
  </conditionalFormatting>
  <conditionalFormatting sqref="F26:F27">
    <cfRule type="expression" dxfId="33" priority="101">
      <formula>#REF!&lt;&gt;""</formula>
    </cfRule>
    <cfRule type="cellIs" dxfId="32" priority="100" operator="equal">
      <formula>""</formula>
    </cfRule>
  </conditionalFormatting>
  <conditionalFormatting sqref="H8">
    <cfRule type="expression" dxfId="31" priority="116">
      <formula>#REF!&lt;&gt;""</formula>
    </cfRule>
    <cfRule type="cellIs" dxfId="30" priority="115" operator="equal">
      <formula>""</formula>
    </cfRule>
  </conditionalFormatting>
  <conditionalFormatting sqref="M16:M23">
    <cfRule type="cellIs" dxfId="29" priority="51" operator="equal">
      <formula>""</formula>
    </cfRule>
  </conditionalFormatting>
  <conditionalFormatting sqref="O28">
    <cfRule type="cellIs" dxfId="28" priority="105" operator="equal">
      <formula>""</formula>
    </cfRule>
  </conditionalFormatting>
  <conditionalFormatting sqref="O30">
    <cfRule type="cellIs" dxfId="27" priority="104" operator="equal">
      <formula>""</formula>
    </cfRule>
  </conditionalFormatting>
  <conditionalFormatting sqref="O41">
    <cfRule type="cellIs" dxfId="26" priority="17" operator="equal">
      <formula>""</formula>
    </cfRule>
  </conditionalFormatting>
  <conditionalFormatting sqref="O49:Y51">
    <cfRule type="expression" dxfId="25" priority="119">
      <formula>$O$41="新築住宅"</formula>
    </cfRule>
    <cfRule type="expression" dxfId="24" priority="13">
      <formula>$O$41="既存住宅"</formula>
    </cfRule>
  </conditionalFormatting>
  <conditionalFormatting sqref="O56:Y56 O57:S58 O59:Y59">
    <cfRule type="expression" dxfId="23" priority="14">
      <formula>$O$41="新築住宅"</formula>
    </cfRule>
    <cfRule type="expression" dxfId="22" priority="120">
      <formula>$O$41="既存住宅"</formula>
    </cfRule>
  </conditionalFormatting>
  <conditionalFormatting sqref="R16:R23">
    <cfRule type="cellIs" dxfId="21" priority="50" operator="equal">
      <formula>""</formula>
    </cfRule>
  </conditionalFormatting>
  <conditionalFormatting sqref="T56">
    <cfRule type="cellIs" dxfId="20" priority="62" operator="equal">
      <formula>""</formula>
    </cfRule>
  </conditionalFormatting>
  <conditionalFormatting sqref="T57:Y58">
    <cfRule type="expression" dxfId="19" priority="6">
      <formula>$O$41="新築住宅"</formula>
    </cfRule>
    <cfRule type="expression" dxfId="18" priority="4">
      <formula>$O$41="既存住宅"</formula>
    </cfRule>
  </conditionalFormatting>
  <conditionalFormatting sqref="U2">
    <cfRule type="expression" dxfId="17" priority="11">
      <formula>#REF!&lt;&gt;""</formula>
    </cfRule>
    <cfRule type="cellIs" dxfId="16" priority="10" operator="equal">
      <formula>""</formula>
    </cfRule>
  </conditionalFormatting>
  <conditionalFormatting sqref="AD16:AD23">
    <cfRule type="expression" dxfId="15" priority="25">
      <formula>#REF!&lt;&gt;""</formula>
    </cfRule>
    <cfRule type="cellIs" dxfId="14" priority="24" operator="equal">
      <formula>""</formula>
    </cfRule>
  </conditionalFormatting>
  <conditionalFormatting sqref="AF14">
    <cfRule type="cellIs" dxfId="13" priority="32" operator="equal">
      <formula>""</formula>
    </cfRule>
    <cfRule type="expression" dxfId="12" priority="33">
      <formula>#REF!&lt;&gt;""</formula>
    </cfRule>
  </conditionalFormatting>
  <conditionalFormatting sqref="AF26:AF27">
    <cfRule type="cellIs" dxfId="11" priority="30" operator="equal">
      <formula>""</formula>
    </cfRule>
    <cfRule type="expression" dxfId="10" priority="31">
      <formula>#REF!&lt;&gt;""</formula>
    </cfRule>
  </conditionalFormatting>
  <conditionalFormatting sqref="AH8">
    <cfRule type="cellIs" dxfId="9" priority="41" operator="equal">
      <formula>""</formula>
    </cfRule>
    <cfRule type="expression" dxfId="8" priority="42">
      <formula>#REF!&lt;&gt;""</formula>
    </cfRule>
  </conditionalFormatting>
  <conditionalFormatting sqref="AM16:AM23">
    <cfRule type="cellIs" dxfId="7" priority="23" operator="equal">
      <formula>""</formula>
    </cfRule>
  </conditionalFormatting>
  <conditionalFormatting sqref="AO28">
    <cfRule type="cellIs" dxfId="6" priority="35" operator="equal">
      <formula>""</formula>
    </cfRule>
  </conditionalFormatting>
  <conditionalFormatting sqref="AO30">
    <cfRule type="cellIs" dxfId="5" priority="34" operator="equal">
      <formula>""</formula>
    </cfRule>
  </conditionalFormatting>
  <conditionalFormatting sqref="AO41">
    <cfRule type="cellIs" dxfId="4" priority="12" operator="equal">
      <formula>""</formula>
    </cfRule>
  </conditionalFormatting>
  <conditionalFormatting sqref="AR16:AR23">
    <cfRule type="cellIs" dxfId="3" priority="22" operator="equal">
      <formula>""</formula>
    </cfRule>
  </conditionalFormatting>
  <conditionalFormatting sqref="AT56">
    <cfRule type="cellIs" dxfId="2" priority="29" operator="equal">
      <formula>""</formula>
    </cfRule>
  </conditionalFormatting>
  <conditionalFormatting sqref="AU2">
    <cfRule type="expression" dxfId="1" priority="2">
      <formula>#REF!&lt;&gt;""</formula>
    </cfRule>
    <cfRule type="cellIs" dxfId="0" priority="1" operator="equal">
      <formula>""</formula>
    </cfRule>
  </conditionalFormatting>
  <dataValidations count="1">
    <dataValidation type="list" allowBlank="1" showInputMessage="1" showErrorMessage="1" sqref="O41:Y41 AO41:AY41" xr:uid="{00000000-0002-0000-0000-000000000000}">
      <formula1>"新築住宅,既存住宅"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ignoredErrors>
    <ignoredError sqref="C16:C21 C22:C23 AC16:AC23" numberStoredAsText="1"/>
    <ignoredError sqref="U50:Y50 T49 AU50:AY50 AR53:AY53 U57:Y57 U56:Y56 U58:Y58 AU58:AY58 AR61:AY61 AU56:AY56 AU57:AY57 S61:U61 W53:Y53 S53:U53 W61:Y61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175260</xdr:colOff>
                    <xdr:row>9</xdr:row>
                    <xdr:rowOff>60960</xdr:rowOff>
                  </from>
                  <to>
                    <xdr:col>10</xdr:col>
                    <xdr:colOff>106680</xdr:colOff>
                    <xdr:row>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18</xdr:col>
                    <xdr:colOff>160020</xdr:colOff>
                    <xdr:row>9</xdr:row>
                    <xdr:rowOff>60960</xdr:rowOff>
                  </from>
                  <to>
                    <xdr:col>19</xdr:col>
                    <xdr:colOff>99060</xdr:colOff>
                    <xdr:row>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35</xdr:col>
                    <xdr:colOff>175260</xdr:colOff>
                    <xdr:row>9</xdr:row>
                    <xdr:rowOff>60960</xdr:rowOff>
                  </from>
                  <to>
                    <xdr:col>36</xdr:col>
                    <xdr:colOff>106680</xdr:colOff>
                    <xdr:row>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44</xdr:col>
                    <xdr:colOff>160020</xdr:colOff>
                    <xdr:row>9</xdr:row>
                    <xdr:rowOff>60960</xdr:rowOff>
                  </from>
                  <to>
                    <xdr:col>45</xdr:col>
                    <xdr:colOff>99060</xdr:colOff>
                    <xdr:row>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9</xdr:col>
                    <xdr:colOff>167640</xdr:colOff>
                    <xdr:row>43</xdr:row>
                    <xdr:rowOff>60960</xdr:rowOff>
                  </from>
                  <to>
                    <xdr:col>10</xdr:col>
                    <xdr:colOff>106680</xdr:colOff>
                    <xdr:row>43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9</xdr:col>
                    <xdr:colOff>167640</xdr:colOff>
                    <xdr:row>44</xdr:row>
                    <xdr:rowOff>60960</xdr:rowOff>
                  </from>
                  <to>
                    <xdr:col>10</xdr:col>
                    <xdr:colOff>106680</xdr:colOff>
                    <xdr:row>44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35</xdr:col>
                    <xdr:colOff>167640</xdr:colOff>
                    <xdr:row>43</xdr:row>
                    <xdr:rowOff>60960</xdr:rowOff>
                  </from>
                  <to>
                    <xdr:col>36</xdr:col>
                    <xdr:colOff>106680</xdr:colOff>
                    <xdr:row>43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35</xdr:col>
                    <xdr:colOff>167640</xdr:colOff>
                    <xdr:row>44</xdr:row>
                    <xdr:rowOff>60960</xdr:rowOff>
                  </from>
                  <to>
                    <xdr:col>36</xdr:col>
                    <xdr:colOff>106680</xdr:colOff>
                    <xdr:row>44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太陽光発電システム設置概要書</vt:lpstr>
      <vt:lpstr>太陽光発電システム設置概要書!Print_Area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PC23512JR149</cp:lastModifiedBy>
  <cp:lastPrinted>2023-04-04T05:41:43Z</cp:lastPrinted>
  <dcterms:created xsi:type="dcterms:W3CDTF">2023-03-30T04:25:58Z</dcterms:created>
  <dcterms:modified xsi:type="dcterms:W3CDTF">2024-05-30T06:43:52Z</dcterms:modified>
</cp:coreProperties>
</file>