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showInkAnnotation="0" defaultThemeVersion="124226"/>
  <xr:revisionPtr revIDLastSave="0" documentId="13_ncr:1_{358666AF-A624-4D8E-98E0-3B04F97DF08E}" xr6:coauthVersionLast="47" xr6:coauthVersionMax="47" xr10:uidLastSave="{00000000-0000-0000-0000-000000000000}"/>
  <workbookProtection workbookAlgorithmName="SHA-512" workbookHashValue="y7yoSe6XZfR48esrKOUa00hOYOslPnSRPlxESXlGrAVyNRjvoKC0mAU1u8FoEcWZ9Q6prOc7lS6JmGKowiCmjw==" workbookSaltValue="2tRixGLo4z+SZPQloQozIA==" workbookSpinCount="100000" lockStructure="1"/>
  <bookViews>
    <workbookView xWindow="-108" yWindow="-108" windowWidth="23256" windowHeight="12576" firstSheet="6" activeTab="13" xr2:uid="{00000000-000D-0000-FFFF-FFFF00000000}"/>
  </bookViews>
  <sheets>
    <sheet name="Index" sheetId="8" r:id="rId1"/>
    <sheet name="第1号" sheetId="3" r:id="rId2"/>
    <sheet name="第1号付表1" sheetId="42" r:id="rId3"/>
    <sheet name="第1号付表2" sheetId="19" r:id="rId4"/>
    <sheet name="第2号 " sheetId="41" r:id="rId5"/>
    <sheet name="■交付決定内容入力■" sheetId="32" r:id="rId6"/>
    <sheet name="第5号" sheetId="30" r:id="rId7"/>
    <sheet name="第6号" sheetId="24" r:id="rId8"/>
    <sheet name="第6号別紙" sheetId="45" r:id="rId9"/>
    <sheet name="第8号" sheetId="7" r:id="rId10"/>
    <sheet name="第9号" sheetId="43" r:id="rId11"/>
    <sheet name="第9号付表1" sheetId="44" r:id="rId12"/>
    <sheet name="第9号付表2" sheetId="29" r:id="rId13"/>
    <sheet name="第11号" sheetId="12" r:id="rId14"/>
    <sheet name="第12号" sheetId="31" r:id="rId15"/>
  </sheets>
  <externalReferences>
    <externalReference r:id="rId16"/>
  </externalReferences>
  <definedNames>
    <definedName name="_xlnm.Print_Area" localSheetId="5">■交付決定内容入力■!$A$2:$AL$17</definedName>
    <definedName name="_xlnm.Print_Area" localSheetId="0">Index!$A$1:$D$66</definedName>
    <definedName name="_xlnm.Print_Area" localSheetId="13">第11号!$A$2:$AL$50</definedName>
    <definedName name="_xlnm.Print_Area" localSheetId="14">第12号!$A$2:$AL$53</definedName>
    <definedName name="_xlnm.Print_Area" localSheetId="1">第1号!$A$2:$AK$49</definedName>
    <definedName name="_xlnm.Print_Area" localSheetId="2">第1号付表1!$A$2:$AH$60</definedName>
    <definedName name="_xlnm.Print_Area" localSheetId="3">第1号付表2!$A$2:$AL$46</definedName>
    <definedName name="_xlnm.Print_Area" localSheetId="4">'第2号 '!$A$2:$AL$58</definedName>
    <definedName name="_xlnm.Print_Area" localSheetId="6">第5号!$A$2:$AL$51</definedName>
    <definedName name="_xlnm.Print_Area" localSheetId="7">第6号!$A$2:$AL$34</definedName>
    <definedName name="_xlnm.Print_Area" localSheetId="8">第6号別紙!$A$2:$AH$59</definedName>
    <definedName name="_xlnm.Print_Area" localSheetId="9">第8号!$A$2:$AL$32</definedName>
    <definedName name="_xlnm.Print_Area" localSheetId="10">第9号!$A$2:$AL$51</definedName>
    <definedName name="_xlnm.Print_Area" localSheetId="11">第9号付表1!$A$2:$AH$60</definedName>
    <definedName name="_xlnm.Print_Area" localSheetId="12">第9号付表2!$A$2:$AL$45</definedName>
    <definedName name="車">[1]車両別集計!$B$4:$B$112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 i="44" l="1"/>
  <c r="AQ7" i="44"/>
  <c r="AQ9" i="45"/>
  <c r="AQ7" i="45"/>
  <c r="AQ9" i="42"/>
  <c r="AQ7" i="42"/>
  <c r="P30" i="12"/>
  <c r="Q28" i="44" l="1"/>
  <c r="Q28" i="42"/>
  <c r="AQ22" i="45" l="1"/>
  <c r="AQ17" i="45"/>
  <c r="AQ13" i="45"/>
  <c r="AQ12" i="45"/>
  <c r="B14" i="24"/>
  <c r="Y12" i="29" l="1"/>
  <c r="Y11" i="29"/>
  <c r="Y14" i="30"/>
  <c r="F14" i="30"/>
  <c r="U36" i="43" l="1"/>
  <c r="AQ22" i="44" l="1"/>
  <c r="AQ18" i="44"/>
  <c r="AQ17" i="44"/>
  <c r="AQ13" i="44"/>
  <c r="AQ12" i="44"/>
  <c r="AQ23" i="45"/>
  <c r="Q28" i="45"/>
  <c r="AQ18" i="45"/>
  <c r="AQ19" i="45"/>
  <c r="AG1" i="45"/>
  <c r="AF1" i="45"/>
  <c r="AE1" i="45"/>
  <c r="AD1" i="45"/>
  <c r="AC1" i="45"/>
  <c r="AB1" i="45"/>
  <c r="AA1" i="45"/>
  <c r="Z1" i="45"/>
  <c r="Y1" i="45"/>
  <c r="X1" i="45"/>
  <c r="W1" i="45"/>
  <c r="V1" i="45"/>
  <c r="U1" i="45"/>
  <c r="T1" i="45"/>
  <c r="S1" i="45"/>
  <c r="R1" i="45"/>
  <c r="Q1" i="45"/>
  <c r="P1" i="45"/>
  <c r="O1" i="45"/>
  <c r="N1" i="45"/>
  <c r="M1" i="45"/>
  <c r="L1" i="45"/>
  <c r="K1" i="45"/>
  <c r="J1" i="45"/>
  <c r="I1" i="45"/>
  <c r="H1" i="45"/>
  <c r="G1" i="45"/>
  <c r="F1" i="45"/>
  <c r="E1" i="45"/>
  <c r="D1" i="45"/>
  <c r="C1" i="45"/>
  <c r="B1" i="45"/>
  <c r="H36" i="45" l="1"/>
  <c r="AQ14" i="45"/>
  <c r="H19" i="45" s="1"/>
  <c r="Q16" i="45" l="1"/>
  <c r="AQ26" i="45"/>
  <c r="H38" i="45" s="1"/>
  <c r="BA7" i="45" l="1"/>
  <c r="BC7" i="45" s="1"/>
  <c r="BD7" i="45" s="1"/>
  <c r="BA14" i="45"/>
  <c r="BC14" i="45" s="1"/>
  <c r="BD14" i="45" s="1"/>
  <c r="BA16" i="45"/>
  <c r="BC16" i="45" s="1"/>
  <c r="BD16" i="45" s="1"/>
  <c r="BA15" i="45"/>
  <c r="BC15" i="45" s="1"/>
  <c r="BD15" i="45" s="1"/>
  <c r="BA12" i="45"/>
  <c r="BC12" i="45" s="1"/>
  <c r="BD12" i="45" s="1"/>
  <c r="BA11" i="45"/>
  <c r="BC11" i="45" s="1"/>
  <c r="BD11" i="45" s="1"/>
  <c r="BA10" i="45"/>
  <c r="BC10" i="45" s="1"/>
  <c r="BD10" i="45" s="1"/>
  <c r="BA13" i="45"/>
  <c r="BC13" i="45" s="1"/>
  <c r="BD13" i="45" s="1"/>
  <c r="BA8" i="45"/>
  <c r="BC8" i="45" s="1"/>
  <c r="BD8" i="45" s="1"/>
  <c r="BA18" i="45"/>
  <c r="BC18" i="45" s="1"/>
  <c r="BD18" i="45" s="1"/>
  <c r="Q33" i="45" s="1"/>
  <c r="BA17" i="45"/>
  <c r="BC17" i="45" s="1"/>
  <c r="BD17" i="45" s="1"/>
  <c r="BA9" i="45"/>
  <c r="BC9" i="45" s="1"/>
  <c r="BD9" i="45" s="1"/>
  <c r="AQ23" i="44" l="1"/>
  <c r="AQ19" i="44"/>
  <c r="AQ14" i="44"/>
  <c r="AG1" i="44"/>
  <c r="AF1" i="44"/>
  <c r="AE1" i="44"/>
  <c r="AD1" i="44"/>
  <c r="AC1" i="44"/>
  <c r="AB1" i="44"/>
  <c r="AA1" i="44"/>
  <c r="Z1" i="44"/>
  <c r="Y1" i="44"/>
  <c r="X1" i="44"/>
  <c r="W1" i="44"/>
  <c r="V1" i="44"/>
  <c r="U1" i="44"/>
  <c r="T1" i="44"/>
  <c r="S1" i="44"/>
  <c r="R1" i="44"/>
  <c r="Q1" i="44"/>
  <c r="P1" i="44"/>
  <c r="O1" i="44"/>
  <c r="N1" i="44"/>
  <c r="M1" i="44"/>
  <c r="L1" i="44"/>
  <c r="K1" i="44"/>
  <c r="J1" i="44"/>
  <c r="I1" i="44"/>
  <c r="H1" i="44"/>
  <c r="G1" i="44"/>
  <c r="F1" i="44"/>
  <c r="E1" i="44"/>
  <c r="D1" i="44"/>
  <c r="C1" i="44"/>
  <c r="B1" i="44"/>
  <c r="F16" i="43"/>
  <c r="F15" i="43"/>
  <c r="B15" i="43" s="1"/>
  <c r="F14" i="43"/>
  <c r="B14" i="43" s="1"/>
  <c r="U37" i="43"/>
  <c r="S30" i="43"/>
  <c r="S29" i="43"/>
  <c r="M28" i="43"/>
  <c r="M27" i="43"/>
  <c r="M26" i="43"/>
  <c r="AQ26" i="44" l="1"/>
  <c r="Q16" i="44"/>
  <c r="H19" i="44"/>
  <c r="H36" i="44"/>
  <c r="AG1" i="42"/>
  <c r="AF1" i="42"/>
  <c r="AE1" i="42"/>
  <c r="AD1" i="42"/>
  <c r="AC1" i="42"/>
  <c r="AB1" i="42"/>
  <c r="AA1" i="42"/>
  <c r="Z1" i="42"/>
  <c r="Y1" i="42"/>
  <c r="X1" i="42"/>
  <c r="W1" i="42"/>
  <c r="V1" i="42"/>
  <c r="U1" i="42"/>
  <c r="T1" i="42"/>
  <c r="S1" i="42"/>
  <c r="R1" i="42"/>
  <c r="Q1" i="42"/>
  <c r="P1" i="42"/>
  <c r="O1" i="42"/>
  <c r="N1" i="42"/>
  <c r="M1" i="42"/>
  <c r="L1" i="42"/>
  <c r="K1" i="42"/>
  <c r="J1" i="42"/>
  <c r="I1" i="42"/>
  <c r="H1" i="42"/>
  <c r="G1" i="42"/>
  <c r="F1" i="42"/>
  <c r="E1" i="42"/>
  <c r="D1" i="42"/>
  <c r="C1" i="42"/>
  <c r="B1" i="42"/>
  <c r="H38" i="44" l="1"/>
  <c r="BA8" i="44"/>
  <c r="BC8" i="44" s="1"/>
  <c r="BD8" i="44" s="1"/>
  <c r="BA10" i="44"/>
  <c r="BC10" i="44" s="1"/>
  <c r="BD10" i="44" s="1"/>
  <c r="BA14" i="44"/>
  <c r="BC14" i="44" s="1"/>
  <c r="BD14" i="44" s="1"/>
  <c r="BA12" i="44"/>
  <c r="BC12" i="44" s="1"/>
  <c r="BD12" i="44" s="1"/>
  <c r="BA17" i="44"/>
  <c r="BC17" i="44" s="1"/>
  <c r="BD17" i="44" s="1"/>
  <c r="BA18" i="44"/>
  <c r="BC18" i="44" s="1"/>
  <c r="BD18" i="44" s="1"/>
  <c r="Q33" i="44" s="1"/>
  <c r="BA16" i="44"/>
  <c r="BC16" i="44" s="1"/>
  <c r="BD16" i="44" s="1"/>
  <c r="BA7" i="44"/>
  <c r="BC7" i="44" s="1"/>
  <c r="BD7" i="44" s="1"/>
  <c r="BA9" i="44"/>
  <c r="BC9" i="44" s="1"/>
  <c r="BD9" i="44" s="1"/>
  <c r="BA13" i="44"/>
  <c r="BC13" i="44" s="1"/>
  <c r="BD13" i="44" s="1"/>
  <c r="BA11" i="44"/>
  <c r="BC11" i="44" s="1"/>
  <c r="BD11" i="44" s="1"/>
  <c r="BA15" i="44"/>
  <c r="BC15" i="44" s="1"/>
  <c r="BD15" i="44" s="1"/>
  <c r="AQ22" i="42" l="1"/>
  <c r="AQ23" i="42" s="1"/>
  <c r="AQ18" i="42" l="1"/>
  <c r="AQ17" i="42"/>
  <c r="AQ19" i="42" s="1"/>
  <c r="H36" i="42" s="1"/>
  <c r="AQ13" i="42"/>
  <c r="AQ12" i="42"/>
  <c r="AQ14" i="42" l="1"/>
  <c r="AO19" i="24"/>
  <c r="Q16" i="42" l="1"/>
  <c r="H19" i="42"/>
  <c r="AQ26" i="42"/>
  <c r="B18" i="24"/>
  <c r="BA9" i="42" l="1"/>
  <c r="BA7" i="42"/>
  <c r="BC7" i="42" s="1"/>
  <c r="BD7" i="42" s="1"/>
  <c r="BA10" i="42"/>
  <c r="BC10" i="42" s="1"/>
  <c r="BD10" i="42" s="1"/>
  <c r="BA8" i="42"/>
  <c r="S41" i="3"/>
  <c r="H38" i="42"/>
  <c r="BA12" i="42"/>
  <c r="BC12" i="42" s="1"/>
  <c r="BD12" i="42" s="1"/>
  <c r="BC8" i="42"/>
  <c r="BD8" i="42" s="1"/>
  <c r="BA13" i="42"/>
  <c r="BC13" i="42" s="1"/>
  <c r="BD13" i="42" s="1"/>
  <c r="BA18" i="42"/>
  <c r="BA11" i="42"/>
  <c r="BC11" i="42" s="1"/>
  <c r="BD11" i="42" s="1"/>
  <c r="BA16" i="42"/>
  <c r="BC16" i="42" s="1"/>
  <c r="BD16" i="42" s="1"/>
  <c r="BA14" i="42"/>
  <c r="BC14" i="42" s="1"/>
  <c r="BD14" i="42" s="1"/>
  <c r="BA17" i="42"/>
  <c r="BC17" i="42" s="1"/>
  <c r="BD17" i="42" s="1"/>
  <c r="BA15" i="42"/>
  <c r="BC15" i="42" s="1"/>
  <c r="BD15" i="42" s="1"/>
  <c r="BC9" i="42"/>
  <c r="BD9" i="42" s="1"/>
  <c r="BC18" i="42" l="1"/>
  <c r="BD18" i="42" s="1"/>
  <c r="Q33" i="42" s="1"/>
  <c r="C57" i="41"/>
  <c r="C56" i="41"/>
  <c r="G54" i="41"/>
  <c r="C54" i="41"/>
  <c r="Y16" i="31" l="1"/>
  <c r="F16" i="31"/>
  <c r="Y15" i="31"/>
  <c r="F15" i="31"/>
  <c r="B15" i="31" s="1"/>
  <c r="Y14" i="31"/>
  <c r="F14" i="31"/>
  <c r="B14" i="31" s="1"/>
  <c r="Y16" i="12"/>
  <c r="F16" i="12"/>
  <c r="Y15" i="12"/>
  <c r="F15" i="12"/>
  <c r="B15" i="12" s="1"/>
  <c r="Y14" i="12"/>
  <c r="F14" i="12"/>
  <c r="B14" i="12" s="1"/>
  <c r="B15" i="7"/>
  <c r="B14" i="7"/>
  <c r="B15" i="24"/>
  <c r="Y16" i="30" l="1"/>
  <c r="B15" i="3"/>
  <c r="B14" i="3"/>
  <c r="P25" i="31" l="1"/>
  <c r="AO25" i="12"/>
  <c r="B24" i="12" s="1"/>
  <c r="AO19" i="31"/>
  <c r="B18" i="31" s="1"/>
  <c r="AO19" i="7"/>
  <c r="B18" i="7" s="1"/>
  <c r="P25" i="7"/>
  <c r="P25" i="24"/>
  <c r="AO19" i="30"/>
  <c r="B18" i="30" s="1"/>
  <c r="P25" i="30" l="1"/>
  <c r="L14" i="32" l="1"/>
  <c r="P26" i="31" l="1"/>
  <c r="P31" i="12"/>
  <c r="P26" i="7" l="1"/>
  <c r="P26" i="24"/>
  <c r="Y13" i="29" l="1"/>
  <c r="I11" i="29"/>
  <c r="I12" i="29"/>
  <c r="I13" i="29"/>
  <c r="P26" i="30"/>
  <c r="Y15" i="30"/>
  <c r="F16" i="30"/>
  <c r="F15" i="30"/>
  <c r="B15" i="30" s="1"/>
  <c r="B14" i="30"/>
  <c r="I1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100-000001000000}">
      <text>
        <r>
          <rPr>
            <sz val="9"/>
            <color indexed="81"/>
            <rFont val="ＭＳ Ｐゴシック"/>
            <family val="3"/>
            <charset val="128"/>
          </rPr>
          <t>yy/m/d形式（西暦）で入力
（和暦で表示されます）</t>
        </r>
      </text>
    </comment>
    <comment ref="B14" authorId="0" shapeId="0" xr:uid="{00000000-0006-0000-0100-000002000000}">
      <text>
        <r>
          <rPr>
            <sz val="9"/>
            <color indexed="81"/>
            <rFont val="ＭＳ Ｐゴシック"/>
            <family val="3"/>
            <charset val="128"/>
          </rPr>
          <t>関数入力あり
=IF(F13="","",U13)</t>
        </r>
      </text>
    </comment>
    <comment ref="F14" authorId="0" shapeId="0" xr:uid="{00000000-0006-0000-0100-000003000000}">
      <text>
        <r>
          <rPr>
            <sz val="9"/>
            <color indexed="81"/>
            <rFont val="ＭＳ Ｐゴシック"/>
            <family val="3"/>
            <charset val="128"/>
          </rPr>
          <t>＜連名の場合に使用＞
事業者①の名称を入力</t>
        </r>
      </text>
    </comment>
    <comment ref="Y14" authorId="0" shapeId="0" xr:uid="{00000000-0006-0000-0100-000004000000}">
      <text>
        <r>
          <rPr>
            <sz val="9"/>
            <color indexed="81"/>
            <rFont val="ＭＳ Ｐゴシック"/>
            <family val="3"/>
            <charset val="128"/>
          </rPr>
          <t>事業者の名称を入力
＜連名の場合は事業者②が対象＞</t>
        </r>
      </text>
    </comment>
    <comment ref="B15" authorId="0" shapeId="0" xr:uid="{00000000-0006-0000-0100-000005000000}">
      <text>
        <r>
          <rPr>
            <sz val="9"/>
            <color indexed="81"/>
            <rFont val="ＭＳ Ｐゴシック"/>
            <family val="3"/>
            <charset val="128"/>
          </rPr>
          <t>関数入力あり
=IF(F14="","",U14)</t>
        </r>
      </text>
    </comment>
    <comment ref="F15" authorId="0" shapeId="0" xr:uid="{00000000-0006-0000-01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1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1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1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5" authorId="0" shapeId="0" xr:uid="{00000000-0006-0000-0B00-000001000000}">
      <text>
        <r>
          <rPr>
            <b/>
            <sz val="9"/>
            <color indexed="81"/>
            <rFont val="MS P ゴシック"/>
            <family val="3"/>
            <charset val="128"/>
          </rPr>
          <t>切り捨ては様式内で対応（ROUNDDOWN）</t>
        </r>
      </text>
    </comment>
    <comment ref="BC6" authorId="0" shapeId="0" xr:uid="{00000000-0006-0000-0B00-000002000000}">
      <text>
        <r>
          <rPr>
            <sz val="9"/>
            <color indexed="81"/>
            <rFont val="MS P ゴシック"/>
            <family val="3"/>
            <charset val="128"/>
          </rPr>
          <t xml:space="preserve">切り捨ては様式内で対応（ROUNDDOWN）
</t>
        </r>
      </text>
    </comment>
    <comment ref="AQ14" authorId="0" shapeId="0" xr:uid="{00000000-0006-0000-0B00-000003000000}">
      <text>
        <r>
          <rPr>
            <b/>
            <sz val="9"/>
            <color indexed="81"/>
            <rFont val="MS P ゴシック"/>
            <family val="3"/>
            <charset val="128"/>
          </rPr>
          <t>燃料電池バス対応（１系統）の場合
1
燃料電池バス対応（２系統）の場合
2
それ以外の場合
3</t>
        </r>
      </text>
    </comment>
    <comment ref="AQ19" authorId="0" shapeId="0" xr:uid="{00000000-0006-0000-0B00-000004000000}">
      <text>
        <r>
          <rPr>
            <b/>
            <sz val="9"/>
            <color indexed="81"/>
            <rFont val="MS P ゴシック"/>
            <family val="3"/>
            <charset val="128"/>
          </rPr>
          <t>大規模事業者の場合
10
中小規模事業者の場合
20</t>
        </r>
      </text>
    </comment>
    <comment ref="AQ23" authorId="0" shapeId="0" xr:uid="{00000000-0006-0000-0B00-000005000000}">
      <text>
        <r>
          <rPr>
            <b/>
            <sz val="9"/>
            <color indexed="81"/>
            <rFont val="MS P ゴシック"/>
            <family val="3"/>
            <charset val="128"/>
          </rPr>
          <t>大規模水素供給設備の場合
100
それ以外の場合
200</t>
        </r>
      </text>
    </comment>
    <comment ref="AQ26" authorId="0" shapeId="0" xr:uid="{00000000-0006-0000-0B00-00000600000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D00-000001000000}">
      <text>
        <r>
          <rPr>
            <sz val="9"/>
            <color indexed="81"/>
            <rFont val="ＭＳ Ｐゴシック"/>
            <family val="3"/>
            <charset val="128"/>
          </rPr>
          <t>yy/m/d形式（西暦）で入力
（和暦で表示されます）</t>
        </r>
      </text>
    </comment>
    <comment ref="B14" authorId="0" shapeId="0" xr:uid="{00000000-0006-0000-0D00-000002000000}">
      <text>
        <r>
          <rPr>
            <sz val="9"/>
            <color indexed="81"/>
            <rFont val="ＭＳ Ｐゴシック"/>
            <family val="3"/>
            <charset val="128"/>
          </rPr>
          <t>関数入力あり
=IF(F13="","",U13)</t>
        </r>
      </text>
    </comment>
    <comment ref="F14" authorId="0" shapeId="0" xr:uid="{00000000-0006-0000-0D00-000003000000}">
      <text>
        <r>
          <rPr>
            <sz val="9"/>
            <color indexed="81"/>
            <rFont val="ＭＳ Ｐゴシック"/>
            <family val="3"/>
            <charset val="128"/>
          </rPr>
          <t>＜連名の場合に表示＞
第1号様式から自動表示</t>
        </r>
      </text>
    </comment>
    <comment ref="Y14" authorId="0" shapeId="0" xr:uid="{00000000-0006-0000-0D00-000004000000}">
      <text>
        <r>
          <rPr>
            <sz val="9"/>
            <color indexed="81"/>
            <rFont val="ＭＳ Ｐゴシック"/>
            <family val="3"/>
            <charset val="128"/>
          </rPr>
          <t>第1号様式から自動表示</t>
        </r>
      </text>
    </comment>
    <comment ref="B15" authorId="0" shapeId="0" xr:uid="{00000000-0006-0000-0D00-000005000000}">
      <text>
        <r>
          <rPr>
            <sz val="9"/>
            <color indexed="81"/>
            <rFont val="ＭＳ Ｐゴシック"/>
            <family val="3"/>
            <charset val="128"/>
          </rPr>
          <t>関数入力あり
=IF(F14="","",U14)</t>
        </r>
      </text>
    </comment>
    <comment ref="F15" authorId="0" shapeId="0" xr:uid="{00000000-0006-0000-0D00-000006000000}">
      <text>
        <r>
          <rPr>
            <sz val="9"/>
            <color indexed="81"/>
            <rFont val="ＭＳ Ｐゴシック"/>
            <family val="3"/>
            <charset val="128"/>
          </rPr>
          <t>＜連名の場合に表示＞
第1号様式から自動表示</t>
        </r>
      </text>
    </comment>
    <comment ref="Y15" authorId="0" shapeId="0" xr:uid="{00000000-0006-0000-0D00-000007000000}">
      <text>
        <r>
          <rPr>
            <sz val="9"/>
            <color indexed="81"/>
            <rFont val="ＭＳ Ｐゴシック"/>
            <family val="3"/>
            <charset val="128"/>
          </rPr>
          <t>第1号様式から自動表示</t>
        </r>
      </text>
    </comment>
    <comment ref="F16" authorId="0" shapeId="0" xr:uid="{00000000-0006-0000-0D00-000008000000}">
      <text>
        <r>
          <rPr>
            <sz val="9"/>
            <color indexed="81"/>
            <rFont val="ＭＳ Ｐゴシック"/>
            <family val="3"/>
            <charset val="128"/>
          </rPr>
          <t>＜連名の場合に表示＞
第1号様式から自動表示</t>
        </r>
      </text>
    </comment>
    <comment ref="Y16" authorId="0" shapeId="0" xr:uid="{00000000-0006-0000-0D00-000009000000}">
      <text>
        <r>
          <rPr>
            <sz val="9"/>
            <color indexed="81"/>
            <rFont val="ＭＳ Ｐゴシック"/>
            <family val="3"/>
            <charset val="128"/>
          </rPr>
          <t>第1号様式から自動表示</t>
        </r>
      </text>
    </comment>
    <comment ref="B24" authorId="0" shapeId="0" xr:uid="{00000000-0006-0000-0D00-00000A000000}">
      <text>
        <r>
          <rPr>
            <sz val="9"/>
            <color indexed="81"/>
            <rFont val="ＭＳ Ｐゴシック"/>
            <family val="3"/>
            <charset val="128"/>
          </rPr>
          <t>セルAO24～AO25から自動表示
="　"&amp;TEXT(AO24,"ggg")&amp;IF(TEXT(AO24,"e")="1","元年",TEXT(AO24,"e年"))&amp;TEXT(AO24,"m月d日")&amp;AO25</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E00-000001000000}">
      <text>
        <r>
          <rPr>
            <sz val="9"/>
            <color indexed="81"/>
            <rFont val="ＭＳ Ｐゴシック"/>
            <family val="3"/>
            <charset val="128"/>
          </rPr>
          <t>yy/m/d形式（西暦）で入力
（和暦で表示されます）</t>
        </r>
      </text>
    </comment>
    <comment ref="B14" authorId="0" shapeId="0" xr:uid="{00000000-0006-0000-0E00-000002000000}">
      <text>
        <r>
          <rPr>
            <sz val="9"/>
            <color indexed="81"/>
            <rFont val="ＭＳ Ｐゴシック"/>
            <family val="3"/>
            <charset val="128"/>
          </rPr>
          <t>関数入力あり
=IF(F13="","",U13)</t>
        </r>
      </text>
    </comment>
    <comment ref="F14" authorId="0" shapeId="0" xr:uid="{00000000-0006-0000-0E00-000003000000}">
      <text>
        <r>
          <rPr>
            <sz val="9"/>
            <color indexed="81"/>
            <rFont val="ＭＳ Ｐゴシック"/>
            <family val="3"/>
            <charset val="128"/>
          </rPr>
          <t>＜連名の場合に表示＞
第1号様式から自動表示</t>
        </r>
      </text>
    </comment>
    <comment ref="Y14" authorId="0" shapeId="0" xr:uid="{00000000-0006-0000-0E00-000004000000}">
      <text>
        <r>
          <rPr>
            <sz val="9"/>
            <color indexed="81"/>
            <rFont val="ＭＳ Ｐゴシック"/>
            <family val="3"/>
            <charset val="128"/>
          </rPr>
          <t>第1号様式から自動表示</t>
        </r>
      </text>
    </comment>
    <comment ref="B15" authorId="0" shapeId="0" xr:uid="{00000000-0006-0000-0E00-000005000000}">
      <text>
        <r>
          <rPr>
            <sz val="9"/>
            <color indexed="81"/>
            <rFont val="ＭＳ Ｐゴシック"/>
            <family val="3"/>
            <charset val="128"/>
          </rPr>
          <t>関数入力あり
=IF(F14="","",U14)</t>
        </r>
      </text>
    </comment>
    <comment ref="F15" authorId="0" shapeId="0" xr:uid="{00000000-0006-0000-0E00-000006000000}">
      <text>
        <r>
          <rPr>
            <sz val="9"/>
            <color indexed="81"/>
            <rFont val="ＭＳ Ｐゴシック"/>
            <family val="3"/>
            <charset val="128"/>
          </rPr>
          <t>＜連名の場合に表示＞
第1号様式から自動表示</t>
        </r>
      </text>
    </comment>
    <comment ref="Y15" authorId="0" shapeId="0" xr:uid="{00000000-0006-0000-0E00-000007000000}">
      <text>
        <r>
          <rPr>
            <sz val="9"/>
            <color indexed="81"/>
            <rFont val="ＭＳ Ｐゴシック"/>
            <family val="3"/>
            <charset val="128"/>
          </rPr>
          <t>第1号様式から自動表示</t>
        </r>
      </text>
    </comment>
    <comment ref="F16" authorId="0" shapeId="0" xr:uid="{00000000-0006-0000-0E00-000008000000}">
      <text>
        <r>
          <rPr>
            <sz val="9"/>
            <color indexed="81"/>
            <rFont val="ＭＳ Ｐゴシック"/>
            <family val="3"/>
            <charset val="128"/>
          </rPr>
          <t>＜連名の場合に表示＞
第1号様式から自動表示</t>
        </r>
      </text>
    </comment>
    <comment ref="Y16" authorId="0" shapeId="0" xr:uid="{00000000-0006-0000-0E00-000009000000}">
      <text>
        <r>
          <rPr>
            <sz val="9"/>
            <color indexed="81"/>
            <rFont val="ＭＳ Ｐゴシック"/>
            <family val="3"/>
            <charset val="128"/>
          </rPr>
          <t>第1号様式から自動表示</t>
        </r>
      </text>
    </comment>
    <comment ref="B18" authorId="0" shapeId="0" xr:uid="{00000000-0006-0000-0E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E00-00000B000000}">
      <text>
        <r>
          <rPr>
            <sz val="9"/>
            <color indexed="81"/>
            <rFont val="ＭＳ Ｐゴシック"/>
            <family val="3"/>
            <charset val="128"/>
          </rPr>
          <t>■交付決定内容入力■から自動表示</t>
        </r>
      </text>
    </comment>
    <comment ref="P26" authorId="0" shapeId="0" xr:uid="{00000000-0006-0000-0E00-00000C000000}">
      <text>
        <r>
          <rPr>
            <sz val="9"/>
            <color indexed="81"/>
            <rFont val="ＭＳ Ｐゴシック"/>
            <family val="3"/>
            <charset val="128"/>
          </rPr>
          <t>第1号様式から自動表示</t>
        </r>
      </text>
    </comment>
    <comment ref="AB28" authorId="0" shapeId="0" xr:uid="{00000000-0006-0000-0E00-00000D000000}">
      <text>
        <r>
          <rPr>
            <sz val="9"/>
            <color indexed="81"/>
            <rFont val="ＭＳ Ｐゴシック"/>
            <family val="3"/>
            <charset val="128"/>
          </rPr>
          <t>yy/m/d形式（西暦）で入力
（和暦で表示されます）</t>
        </r>
      </text>
    </comment>
    <comment ref="AB29" authorId="0" shapeId="0" xr:uid="{00000000-0006-0000-0E00-00000E000000}">
      <text>
        <r>
          <rPr>
            <sz val="9"/>
            <color indexed="81"/>
            <rFont val="ＭＳ Ｐゴシック"/>
            <family val="3"/>
            <charset val="128"/>
          </rPr>
          <t>yy/m/d形式（西暦）で入力
（和暦で表示されます）</t>
        </r>
      </text>
    </comment>
    <comment ref="AB30" authorId="0" shapeId="0" xr:uid="{00000000-0006-0000-0E00-00000F000000}">
      <text>
        <r>
          <rPr>
            <sz val="9"/>
            <color indexed="81"/>
            <rFont val="ＭＳ Ｐゴシック"/>
            <family val="3"/>
            <charset val="128"/>
          </rPr>
          <t>yy/m/d形式（西暦）で入力
（和暦で表示されます）</t>
        </r>
      </text>
    </comment>
    <comment ref="AB31" authorId="0" shapeId="0" xr:uid="{00000000-0006-0000-0E00-000010000000}">
      <text>
        <r>
          <rPr>
            <sz val="9"/>
            <color indexed="81"/>
            <rFont val="ＭＳ Ｐゴシック"/>
            <family val="3"/>
            <charset val="128"/>
          </rPr>
          <t>yy/m/d形式（西暦）で入力
（和暦で表示されます）</t>
        </r>
      </text>
    </comment>
    <comment ref="AB32" authorId="0" shapeId="0" xr:uid="{00000000-0006-0000-0E00-000011000000}">
      <text>
        <r>
          <rPr>
            <sz val="9"/>
            <color indexed="81"/>
            <rFont val="ＭＳ Ｐゴシック"/>
            <family val="3"/>
            <charset val="128"/>
          </rPr>
          <t>yy/m/d形式（西暦）で入力
（和暦で表示されます）</t>
        </r>
      </text>
    </comment>
    <comment ref="AB33" authorId="0" shapeId="0" xr:uid="{00000000-0006-0000-0E00-000012000000}">
      <text>
        <r>
          <rPr>
            <sz val="9"/>
            <color indexed="81"/>
            <rFont val="ＭＳ Ｐゴシック"/>
            <family val="3"/>
            <charset val="128"/>
          </rPr>
          <t>yy/m/d形式（西暦）で入力
（和暦で表示されます）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5" authorId="0" shapeId="0" xr:uid="{00000000-0006-0000-0200-000001000000}">
      <text>
        <r>
          <rPr>
            <b/>
            <sz val="9"/>
            <color indexed="81"/>
            <rFont val="MS P ゴシック"/>
            <family val="3"/>
            <charset val="128"/>
          </rPr>
          <t>切り捨ては様式内で対応（ROUNDDOWN）</t>
        </r>
      </text>
    </comment>
    <comment ref="BC6" authorId="0" shapeId="0" xr:uid="{00000000-0006-0000-0200-000002000000}">
      <text>
        <r>
          <rPr>
            <sz val="9"/>
            <color indexed="81"/>
            <rFont val="MS P ゴシック"/>
            <family val="3"/>
            <charset val="128"/>
          </rPr>
          <t xml:space="preserve">切り捨ては様式内で対応（ROUNDDOWN）
</t>
        </r>
      </text>
    </comment>
    <comment ref="AQ14" authorId="0" shapeId="0" xr:uid="{00000000-0006-0000-0200-000003000000}">
      <text>
        <r>
          <rPr>
            <b/>
            <sz val="9"/>
            <color indexed="81"/>
            <rFont val="MS P ゴシック"/>
            <family val="3"/>
            <charset val="128"/>
          </rPr>
          <t>燃料電池バス対応（１系統）の場合
1
燃料電池バス対応（２系統）の場合
2
それ以外の場合
3</t>
        </r>
      </text>
    </comment>
    <comment ref="AQ19" authorId="0" shapeId="0" xr:uid="{00000000-0006-0000-0200-000004000000}">
      <text>
        <r>
          <rPr>
            <b/>
            <sz val="9"/>
            <color indexed="81"/>
            <rFont val="MS P ゴシック"/>
            <family val="3"/>
            <charset val="128"/>
          </rPr>
          <t>大規模事業者の場合
10
中小規模事業者の場合
20</t>
        </r>
      </text>
    </comment>
    <comment ref="AQ23" authorId="0" shapeId="0" xr:uid="{00000000-0006-0000-0200-000005000000}">
      <text>
        <r>
          <rPr>
            <b/>
            <sz val="9"/>
            <color indexed="81"/>
            <rFont val="MS P ゴシック"/>
            <family val="3"/>
            <charset val="128"/>
          </rPr>
          <t>大規模水素供給設備の場合
100
それ以外の場合
200</t>
        </r>
      </text>
    </comment>
    <comment ref="Q24" authorId="0" shapeId="0" xr:uid="{00000000-0006-0000-0200-000006000000}">
      <text>
        <r>
          <rPr>
            <b/>
            <sz val="9"/>
            <color indexed="81"/>
            <rFont val="MS P ゴシック"/>
            <family val="3"/>
            <charset val="128"/>
          </rPr>
          <t>土日祝を1.5日としないこと。</t>
        </r>
        <r>
          <rPr>
            <sz val="9"/>
            <color indexed="81"/>
            <rFont val="MS P ゴシック"/>
            <family val="3"/>
            <charset val="128"/>
          </rPr>
          <t xml:space="preserve">
</t>
        </r>
      </text>
    </comment>
    <comment ref="Q26" authorId="0" shapeId="0" xr:uid="{00000000-0006-0000-0200-000007000000}">
      <text>
        <r>
          <rPr>
            <b/>
            <sz val="9"/>
            <color indexed="81"/>
            <rFont val="MS P ゴシック"/>
            <family val="3"/>
            <charset val="128"/>
          </rPr>
          <t>土日祝を1.5日としないこと。</t>
        </r>
      </text>
    </comment>
    <comment ref="AQ26" authorId="0" shapeId="0" xr:uid="{00000000-0006-0000-0200-00000800000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6" authorId="0" shapeId="0" xr:uid="{00000000-0006-0000-0400-000001000000}">
      <text>
        <r>
          <rPr>
            <sz val="9"/>
            <color indexed="81"/>
            <rFont val="MS P ゴシック"/>
            <family val="3"/>
            <charset val="128"/>
          </rPr>
          <t xml:space="preserve">yy/m/d形式（西暦）で入力
（和暦で表示されます）
</t>
        </r>
      </text>
    </comment>
    <comment ref="C54" authorId="0" shapeId="0" xr:uid="{00000000-0006-0000-0400-000002000000}">
      <text>
        <r>
          <rPr>
            <sz val="9"/>
            <color indexed="81"/>
            <rFont val="ＭＳ Ｐゴシック"/>
            <family val="3"/>
            <charset val="128"/>
          </rPr>
          <t>関数入力あり
=IF(H32="","",C26)</t>
        </r>
      </text>
    </comment>
    <comment ref="G54" authorId="0" shapeId="0" xr:uid="{00000000-0006-0000-0400-000003000000}">
      <text>
        <r>
          <rPr>
            <sz val="9"/>
            <color indexed="81"/>
            <rFont val="ＭＳ Ｐゴシック"/>
            <family val="3"/>
            <charset val="128"/>
          </rPr>
          <t>関数入力あり
=IF(H32="","",G26)</t>
        </r>
      </text>
    </comment>
    <comment ref="H54" authorId="0" shapeId="0" xr:uid="{00000000-0006-0000-0400-000004000000}">
      <text>
        <r>
          <rPr>
            <sz val="9"/>
            <color indexed="81"/>
            <rFont val="ＭＳ Ｐゴシック"/>
            <family val="3"/>
            <charset val="128"/>
          </rPr>
          <t>＜連名の場合に使用＞
事業者②の郵便番号を入力</t>
        </r>
      </text>
    </comment>
    <comment ref="G55" authorId="0" shapeId="0" xr:uid="{00000000-0006-0000-0400-000005000000}">
      <text>
        <r>
          <rPr>
            <sz val="9"/>
            <color indexed="81"/>
            <rFont val="ＭＳ Ｐゴシック"/>
            <family val="3"/>
            <charset val="128"/>
          </rPr>
          <t>＜連名の場合に使用＞
事業者②の住所を入力</t>
        </r>
      </text>
    </comment>
    <comment ref="C56" authorId="0" shapeId="0" xr:uid="{00000000-0006-0000-0400-000006000000}">
      <text>
        <r>
          <rPr>
            <sz val="9"/>
            <color indexed="81"/>
            <rFont val="ＭＳ Ｐゴシック"/>
            <family val="3"/>
            <charset val="128"/>
          </rPr>
          <t>関数入力あり
=IF(G34="","",C28)</t>
        </r>
      </text>
    </comment>
    <comment ref="G56" authorId="0" shapeId="0" xr:uid="{00000000-0006-0000-0400-000007000000}">
      <text>
        <r>
          <rPr>
            <sz val="9"/>
            <color indexed="81"/>
            <rFont val="ＭＳ Ｐゴシック"/>
            <family val="3"/>
            <charset val="128"/>
          </rPr>
          <t>＜連名の場合に使用＞
事業者②の名称を入力</t>
        </r>
      </text>
    </comment>
    <comment ref="C57" authorId="0" shapeId="0" xr:uid="{00000000-0006-0000-0400-000008000000}">
      <text>
        <r>
          <rPr>
            <sz val="9"/>
            <color indexed="81"/>
            <rFont val="ＭＳ Ｐゴシック"/>
            <family val="3"/>
            <charset val="128"/>
          </rPr>
          <t>関数入力あり
=IF(G35="","",C29)</t>
        </r>
      </text>
    </comment>
    <comment ref="G57" authorId="0" shapeId="0" xr:uid="{00000000-0006-0000-0400-000009000000}">
      <text>
        <r>
          <rPr>
            <sz val="9"/>
            <color indexed="81"/>
            <rFont val="ＭＳ Ｐゴシック"/>
            <family val="3"/>
            <charset val="128"/>
          </rPr>
          <t xml:space="preserve">＜連名の場合に使用＞
事業者②の代表者役職と氏名を入力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500-000001000000}">
      <text>
        <r>
          <rPr>
            <sz val="9"/>
            <color indexed="81"/>
            <rFont val="ＭＳ Ｐゴシック"/>
            <family val="3"/>
            <charset val="128"/>
          </rPr>
          <t>yy/m/d形式（西暦）で入力
（和暦で表示されます）</t>
        </r>
      </text>
    </comment>
    <comment ref="L14" authorId="0" shapeId="0" xr:uid="{00000000-0006-0000-0500-000002000000}">
      <text>
        <r>
          <rPr>
            <sz val="9"/>
            <color indexed="81"/>
            <rFont val="ＭＳ Ｐゴシック"/>
            <family val="3"/>
            <charset val="128"/>
          </rPr>
          <t>第1号様式から自動表示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600-000001000000}">
      <text>
        <r>
          <rPr>
            <sz val="9"/>
            <color indexed="81"/>
            <rFont val="ＭＳ Ｐゴシック"/>
            <family val="3"/>
            <charset val="128"/>
          </rPr>
          <t>yy/m/d形式（西暦）で入力
（和暦で表示されます）</t>
        </r>
      </text>
    </comment>
    <comment ref="B14" authorId="0" shapeId="0" xr:uid="{00000000-0006-0000-0600-000002000000}">
      <text>
        <r>
          <rPr>
            <sz val="9"/>
            <color indexed="81"/>
            <rFont val="ＭＳ Ｐゴシック"/>
            <family val="3"/>
            <charset val="128"/>
          </rPr>
          <t>関数入力あり
=IF(F13="","",U13)</t>
        </r>
      </text>
    </comment>
    <comment ref="F14" authorId="0" shapeId="0" xr:uid="{00000000-0006-0000-0600-000003000000}">
      <text>
        <r>
          <rPr>
            <sz val="9"/>
            <color indexed="81"/>
            <rFont val="ＭＳ Ｐゴシック"/>
            <family val="3"/>
            <charset val="128"/>
          </rPr>
          <t>＜連名の場合に表示＞
第1号様式から自動表示</t>
        </r>
      </text>
    </comment>
    <comment ref="Y14" authorId="0" shapeId="0" xr:uid="{00000000-0006-0000-0600-000004000000}">
      <text>
        <r>
          <rPr>
            <sz val="9"/>
            <color indexed="81"/>
            <rFont val="ＭＳ Ｐゴシック"/>
            <family val="3"/>
            <charset val="128"/>
          </rPr>
          <t>第1号様式から自動表示</t>
        </r>
      </text>
    </comment>
    <comment ref="B15" authorId="0" shapeId="0" xr:uid="{00000000-0006-0000-0600-000005000000}">
      <text>
        <r>
          <rPr>
            <sz val="9"/>
            <color indexed="81"/>
            <rFont val="ＭＳ Ｐゴシック"/>
            <family val="3"/>
            <charset val="128"/>
          </rPr>
          <t>関数入力あり
=IF(F14="","",U14)</t>
        </r>
      </text>
    </comment>
    <comment ref="F15" authorId="0" shapeId="0" xr:uid="{00000000-0006-0000-0600-000006000000}">
      <text>
        <r>
          <rPr>
            <sz val="9"/>
            <color indexed="81"/>
            <rFont val="ＭＳ Ｐゴシック"/>
            <family val="3"/>
            <charset val="128"/>
          </rPr>
          <t>＜連名の場合に表示＞
第1号様式から自動表示</t>
        </r>
      </text>
    </comment>
    <comment ref="Y15" authorId="0" shapeId="0" xr:uid="{00000000-0006-0000-0600-000007000000}">
      <text>
        <r>
          <rPr>
            <sz val="9"/>
            <color indexed="81"/>
            <rFont val="ＭＳ Ｐゴシック"/>
            <family val="3"/>
            <charset val="128"/>
          </rPr>
          <t>第1号様式から自動表示</t>
        </r>
      </text>
    </comment>
    <comment ref="F16" authorId="0" shapeId="0" xr:uid="{00000000-0006-0000-0600-000008000000}">
      <text>
        <r>
          <rPr>
            <sz val="9"/>
            <color indexed="81"/>
            <rFont val="ＭＳ Ｐゴシック"/>
            <family val="3"/>
            <charset val="128"/>
          </rPr>
          <t>＜連名の場合に表示＞
第1号様式から自動表示</t>
        </r>
      </text>
    </comment>
    <comment ref="Y16" authorId="0" shapeId="0" xr:uid="{00000000-0006-0000-0600-000009000000}">
      <text>
        <r>
          <rPr>
            <sz val="9"/>
            <color indexed="81"/>
            <rFont val="ＭＳ Ｐゴシック"/>
            <family val="3"/>
            <charset val="128"/>
          </rPr>
          <t>第1号様式から自動表示</t>
        </r>
      </text>
    </comment>
    <comment ref="B18" authorId="0" shapeId="0" xr:uid="{00000000-0006-0000-06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600-00000B000000}">
      <text>
        <r>
          <rPr>
            <sz val="9"/>
            <color indexed="81"/>
            <rFont val="ＭＳ Ｐゴシック"/>
            <family val="3"/>
            <charset val="128"/>
          </rPr>
          <t>■交付決定内容入力■から自動表示</t>
        </r>
      </text>
    </comment>
    <comment ref="P26" authorId="0" shapeId="0" xr:uid="{00000000-0006-0000-0600-00000C000000}">
      <text>
        <r>
          <rPr>
            <sz val="9"/>
            <color indexed="81"/>
            <rFont val="ＭＳ Ｐゴシック"/>
            <family val="3"/>
            <charset val="128"/>
          </rPr>
          <t>第1号様式から自動表示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700-000001000000}">
      <text>
        <r>
          <rPr>
            <sz val="9"/>
            <color indexed="81"/>
            <rFont val="ＭＳ Ｐゴシック"/>
            <family val="3"/>
            <charset val="128"/>
          </rPr>
          <t>yy/m/d形式（西暦）で入力
（和暦で表示されます）</t>
        </r>
      </text>
    </comment>
    <comment ref="B14" authorId="0" shapeId="0" xr:uid="{00000000-0006-0000-0700-000002000000}">
      <text>
        <r>
          <rPr>
            <sz val="9"/>
            <color indexed="81"/>
            <rFont val="ＭＳ Ｐゴシック"/>
            <family val="3"/>
            <charset val="128"/>
          </rPr>
          <t>関数入力あり
=IF(F13="","",U13)</t>
        </r>
      </text>
    </comment>
    <comment ref="F14" authorId="0" shapeId="0" xr:uid="{00000000-0006-0000-0700-000003000000}">
      <text>
        <r>
          <rPr>
            <sz val="9"/>
            <color indexed="81"/>
            <rFont val="ＭＳ Ｐゴシック"/>
            <family val="3"/>
            <charset val="128"/>
          </rPr>
          <t>＜連名の場合に表示＞
第８号様式「変更届出書」にて事業者名、代表者名を変更済の場合は、変更後の内容を記入すること</t>
        </r>
      </text>
    </comment>
    <comment ref="Y14" authorId="0" shapeId="0" xr:uid="{00000000-0006-0000-0700-000004000000}">
      <text>
        <r>
          <rPr>
            <sz val="9"/>
            <color indexed="81"/>
            <rFont val="ＭＳ Ｐゴシック"/>
            <family val="3"/>
            <charset val="128"/>
          </rPr>
          <t>第８号様式「変更届出書」にて事業者名、代表者名を変更済の場合は、変更後の内容を記入すること</t>
        </r>
      </text>
    </comment>
    <comment ref="B15" authorId="0" shapeId="0" xr:uid="{00000000-0006-0000-0700-000005000000}">
      <text>
        <r>
          <rPr>
            <sz val="9"/>
            <color indexed="81"/>
            <rFont val="ＭＳ Ｐゴシック"/>
            <family val="3"/>
            <charset val="128"/>
          </rPr>
          <t>関数入力あり
=IF(F14="","",U14)</t>
        </r>
      </text>
    </comment>
    <comment ref="F15" authorId="0" shapeId="0" xr:uid="{00000000-0006-0000-0700-000006000000}">
      <text>
        <r>
          <rPr>
            <sz val="9"/>
            <color indexed="81"/>
            <rFont val="ＭＳ Ｐゴシック"/>
            <family val="3"/>
            <charset val="128"/>
          </rPr>
          <t>＜連名の場合に表示＞
第８号様式「変更届出書」にて事業者名、代表者名を変更済の場合は、変更後の内容を記入すること</t>
        </r>
      </text>
    </comment>
    <comment ref="Y15" authorId="0" shapeId="0" xr:uid="{00000000-0006-0000-0700-000007000000}">
      <text>
        <r>
          <rPr>
            <sz val="9"/>
            <color indexed="81"/>
            <rFont val="ＭＳ Ｐゴシック"/>
            <family val="3"/>
            <charset val="128"/>
          </rPr>
          <t>第８号様式「変更届出書」にて事業者名、代表者名を変更済の場合は、変更後の内容を記入すること</t>
        </r>
      </text>
    </comment>
    <comment ref="F16" authorId="0" shapeId="0" xr:uid="{00000000-0006-0000-0700-000008000000}">
      <text>
        <r>
          <rPr>
            <sz val="9"/>
            <color indexed="81"/>
            <rFont val="ＭＳ Ｐゴシック"/>
            <family val="3"/>
            <charset val="128"/>
          </rPr>
          <t>＜連名の場合に表示＞
第８号様式「変更届出書」にて事業者名、代表者名を変更済の場合は、変更後の内容を記入すること</t>
        </r>
      </text>
    </comment>
    <comment ref="B18" authorId="0" shapeId="0" xr:uid="{00000000-0006-0000-0700-000009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700-00000A000000}">
      <text>
        <r>
          <rPr>
            <sz val="9"/>
            <color indexed="81"/>
            <rFont val="ＭＳ Ｐゴシック"/>
            <family val="3"/>
            <charset val="128"/>
          </rPr>
          <t>■交付決定内容入力■から自動表示</t>
        </r>
      </text>
    </comment>
    <comment ref="P26" authorId="0" shapeId="0" xr:uid="{00000000-0006-0000-0700-00000B000000}">
      <text>
        <r>
          <rPr>
            <sz val="9"/>
            <color indexed="81"/>
            <rFont val="ＭＳ Ｐゴシック"/>
            <family val="3"/>
            <charset val="128"/>
          </rPr>
          <t>第1号様式から自動表示</t>
        </r>
      </text>
    </comment>
    <comment ref="P27" authorId="0" shapeId="0" xr:uid="{00000000-0006-0000-0700-00000C000000}">
      <text>
        <r>
          <rPr>
            <sz val="9"/>
            <color indexed="81"/>
            <rFont val="ＭＳ Ｐゴシック"/>
            <family val="3"/>
            <charset val="128"/>
          </rPr>
          <t>yy/m/d形式（西暦）で入力
（和暦で表示されます）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5" authorId="0" shapeId="0" xr:uid="{00000000-0006-0000-0800-000001000000}">
      <text>
        <r>
          <rPr>
            <b/>
            <sz val="9"/>
            <color indexed="81"/>
            <rFont val="MS P ゴシック"/>
            <family val="3"/>
            <charset val="128"/>
          </rPr>
          <t>切り捨ては様式内で対応（ROUNDDOWN）</t>
        </r>
      </text>
    </comment>
    <comment ref="BC6" authorId="0" shapeId="0" xr:uid="{00000000-0006-0000-0800-000002000000}">
      <text>
        <r>
          <rPr>
            <sz val="9"/>
            <color indexed="81"/>
            <rFont val="MS P ゴシック"/>
            <family val="3"/>
            <charset val="128"/>
          </rPr>
          <t xml:space="preserve">切り捨ては様式内で対応（ROUNDDOWN）
</t>
        </r>
      </text>
    </comment>
    <comment ref="AQ14" authorId="0" shapeId="0" xr:uid="{00000000-0006-0000-0800-000003000000}">
      <text>
        <r>
          <rPr>
            <b/>
            <sz val="9"/>
            <color indexed="81"/>
            <rFont val="MS P ゴシック"/>
            <family val="3"/>
            <charset val="128"/>
          </rPr>
          <t>燃料電池バス対応（１系統）の場合
1
燃料電池バス対応（２系統）の場合
2
それ以外の場合
3</t>
        </r>
      </text>
    </comment>
    <comment ref="AQ19" authorId="0" shapeId="0" xr:uid="{00000000-0006-0000-0800-000004000000}">
      <text>
        <r>
          <rPr>
            <b/>
            <sz val="9"/>
            <color indexed="81"/>
            <rFont val="MS P ゴシック"/>
            <family val="3"/>
            <charset val="128"/>
          </rPr>
          <t>大規模事業者の場合
10
中小規模事業者の場合
20</t>
        </r>
      </text>
    </comment>
    <comment ref="AQ23" authorId="0" shapeId="0" xr:uid="{00000000-0006-0000-0800-000005000000}">
      <text>
        <r>
          <rPr>
            <b/>
            <sz val="9"/>
            <color indexed="81"/>
            <rFont val="MS P ゴシック"/>
            <family val="3"/>
            <charset val="128"/>
          </rPr>
          <t>大規模水素供給設備の場合
100
それ以外の場合
200</t>
        </r>
      </text>
    </comment>
    <comment ref="AQ26" authorId="0" shapeId="0" xr:uid="{00000000-0006-0000-0800-000006000000}">
      <text>
        <r>
          <rPr>
            <b/>
            <sz val="9"/>
            <color indexed="81"/>
            <rFont val="MS P ゴシック"/>
            <family val="3"/>
            <charset val="128"/>
          </rPr>
          <t>検索値
上記、3つの値を集計</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900-000001000000}">
      <text>
        <r>
          <rPr>
            <sz val="9"/>
            <color indexed="81"/>
            <rFont val="ＭＳ Ｐゴシック"/>
            <family val="3"/>
            <charset val="128"/>
          </rPr>
          <t>yy/m/d形式（西暦）で入力
（和暦で表示されます）</t>
        </r>
      </text>
    </comment>
    <comment ref="B14" authorId="0" shapeId="0" xr:uid="{00000000-0006-0000-0900-000002000000}">
      <text>
        <r>
          <rPr>
            <sz val="9"/>
            <color indexed="81"/>
            <rFont val="ＭＳ Ｐゴシック"/>
            <family val="3"/>
            <charset val="128"/>
          </rPr>
          <t>関数入力あり
=IF(F13="","",U13)</t>
        </r>
      </text>
    </comment>
    <comment ref="F14" authorId="0" shapeId="0" xr:uid="{00000000-0006-0000-0900-00000300000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4" authorId="0" shapeId="0" xr:uid="{00000000-0006-0000-0900-000004000000}">
      <text>
        <r>
          <rPr>
            <sz val="9"/>
            <color indexed="81"/>
            <rFont val="ＭＳ Ｐゴシック"/>
            <family val="3"/>
            <charset val="128"/>
          </rPr>
          <t>事業者名、代表者名を変更する場合は、変更後の情報を記載すること。
※提出する事項証明書の記載事項と一致させる。</t>
        </r>
      </text>
    </comment>
    <comment ref="B15" authorId="0" shapeId="0" xr:uid="{00000000-0006-0000-0900-000005000000}">
      <text>
        <r>
          <rPr>
            <sz val="9"/>
            <color indexed="81"/>
            <rFont val="ＭＳ Ｐゴシック"/>
            <family val="3"/>
            <charset val="128"/>
          </rPr>
          <t>関数入力あり
=IF(F14="","",U14)</t>
        </r>
      </text>
    </comment>
    <comment ref="F15" authorId="0" shapeId="0" xr:uid="{00000000-0006-0000-0900-00000600000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5" authorId="0" shapeId="0" xr:uid="{00000000-0006-0000-0900-000007000000}">
      <text>
        <r>
          <rPr>
            <sz val="9"/>
            <color indexed="81"/>
            <rFont val="ＭＳ Ｐゴシック"/>
            <family val="3"/>
            <charset val="128"/>
          </rPr>
          <t>事業者名、代表者名を変更する場合は、変更後の情報を記載すること。
※提出する事項証明書の記載事項と一致させる。</t>
        </r>
      </text>
    </comment>
    <comment ref="F16" authorId="0" shapeId="0" xr:uid="{00000000-0006-0000-0900-000008000000}">
      <text>
        <r>
          <rPr>
            <sz val="9"/>
            <color indexed="81"/>
            <rFont val="ＭＳ Ｐゴシック"/>
            <family val="3"/>
            <charset val="128"/>
          </rPr>
          <t>＜連名の場合に表示＞
事業者名、代表者名を変更する場合は、変更後の情報を記載すること。
※提出する事項証明書の記載事項と一致させる。</t>
        </r>
      </text>
    </comment>
    <comment ref="Y16" authorId="0" shapeId="0" xr:uid="{00000000-0006-0000-0900-000009000000}">
      <text>
        <r>
          <rPr>
            <sz val="9"/>
            <color indexed="81"/>
            <rFont val="ＭＳ Ｐゴシック"/>
            <family val="3"/>
            <charset val="128"/>
          </rPr>
          <t>事業者名、代表者名を変更する場合は、変更後の情報を記載すること。
※提出する事項証明書の記載事項と一致させる。</t>
        </r>
      </text>
    </comment>
    <comment ref="B18" authorId="0" shapeId="0" xr:uid="{00000000-0006-0000-0900-00000A000000}">
      <text>
        <r>
          <rPr>
            <sz val="9"/>
            <color indexed="81"/>
            <rFont val="ＭＳ Ｐゴシック"/>
            <family val="3"/>
            <charset val="128"/>
          </rPr>
          <t>セルAO18～AO19から自動表示
="　"&amp;TEXT(AO18,"ggg")&amp;IF(TEXT(AO18,"e")="1","元年",TEXT(AO18,"e年"))&amp;TEXT(AO18,"m月d日")&amp;AO19</t>
        </r>
      </text>
    </comment>
    <comment ref="P25" authorId="0" shapeId="0" xr:uid="{00000000-0006-0000-0900-00000B000000}">
      <text>
        <r>
          <rPr>
            <sz val="9"/>
            <color indexed="81"/>
            <rFont val="ＭＳ Ｐゴシック"/>
            <family val="3"/>
            <charset val="128"/>
          </rPr>
          <t>■交付決定内容入力■から自動表示</t>
        </r>
      </text>
    </comment>
    <comment ref="P26" authorId="0" shapeId="0" xr:uid="{00000000-0006-0000-0900-00000C000000}">
      <text>
        <r>
          <rPr>
            <sz val="9"/>
            <color indexed="81"/>
            <rFont val="ＭＳ Ｐゴシック"/>
            <family val="3"/>
            <charset val="128"/>
          </rPr>
          <t>第1号様式から自動表示</t>
        </r>
      </text>
    </comment>
    <comment ref="P30" authorId="0" shapeId="0" xr:uid="{00000000-0006-0000-0900-00000D000000}">
      <text>
        <r>
          <rPr>
            <sz val="9"/>
            <color indexed="81"/>
            <rFont val="ＭＳ Ｐゴシック"/>
            <family val="3"/>
            <charset val="128"/>
          </rPr>
          <t>yy/m/d形式（西暦）で入力
（和暦で表示されます）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A00-000001000000}">
      <text>
        <r>
          <rPr>
            <sz val="9"/>
            <color indexed="81"/>
            <rFont val="ＭＳ Ｐゴシック"/>
            <family val="3"/>
            <charset val="128"/>
          </rPr>
          <t>yy/m/d形式（西暦）で入力
（和暦で表示されます）</t>
        </r>
      </text>
    </comment>
    <comment ref="B14" authorId="0" shapeId="0" xr:uid="{00000000-0006-0000-0A00-000002000000}">
      <text>
        <r>
          <rPr>
            <sz val="9"/>
            <color indexed="81"/>
            <rFont val="ＭＳ Ｐゴシック"/>
            <family val="3"/>
            <charset val="128"/>
          </rPr>
          <t>関数入力あり
=IF(F13="","",U13)</t>
        </r>
      </text>
    </comment>
    <comment ref="F14" authorId="0" shapeId="0" xr:uid="{00000000-0006-0000-0A00-000003000000}">
      <text>
        <r>
          <rPr>
            <sz val="9"/>
            <color indexed="81"/>
            <rFont val="ＭＳ Ｐゴシック"/>
            <family val="3"/>
            <charset val="128"/>
          </rPr>
          <t>＜連名の場合に使用＞
事業者①の名称を入力</t>
        </r>
      </text>
    </comment>
    <comment ref="Y14" authorId="0" shapeId="0" xr:uid="{00000000-0006-0000-0A00-000004000000}">
      <text>
        <r>
          <rPr>
            <sz val="9"/>
            <color indexed="81"/>
            <rFont val="ＭＳ Ｐゴシック"/>
            <family val="3"/>
            <charset val="128"/>
          </rPr>
          <t>事業者の名称を入力
＜連名の場合は事業者②が対象＞</t>
        </r>
      </text>
    </comment>
    <comment ref="B15" authorId="0" shapeId="0" xr:uid="{00000000-0006-0000-0A00-000005000000}">
      <text>
        <r>
          <rPr>
            <sz val="9"/>
            <color indexed="81"/>
            <rFont val="ＭＳ Ｐゴシック"/>
            <family val="3"/>
            <charset val="128"/>
          </rPr>
          <t>関数入力あり
=IF(F14="","",U14)</t>
        </r>
      </text>
    </comment>
    <comment ref="F15" authorId="0" shapeId="0" xr:uid="{00000000-0006-0000-0A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A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A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A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<sst xmlns="http://schemas.openxmlformats.org/spreadsheetml/2006/main" count="1069" uniqueCount="436">
  <si>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</si>
  <si>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</si>
  <si>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</si>
  <si>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</si>
  <si>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</si>
  <si>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</si>
  <si>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</si>
  <si>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</si>
  <si>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</si>
  <si>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</si>
  <si>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</si>
  <si>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</si>
  <si>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</si>
  <si>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</si>
  <si>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rPr>
        <sz val="11"/>
        <rFont val="ＭＳ 明朝"/>
        <family val="1"/>
        <charset val="128"/>
      </rPr>
      <t>移動式水素供給設備の運営場所等</t>
    </r>
    <rPh sb="0" eb="2">
      <t>イドウ</t>
    </rPh>
    <rPh sb="2" eb="3">
      <t>シキ</t>
    </rPh>
    <rPh sb="3" eb="5">
      <t>スイソ</t>
    </rPh>
    <rPh sb="5" eb="7">
      <t>キョウキュウ</t>
    </rPh>
    <rPh sb="7" eb="9">
      <t>セツビ</t>
    </rPh>
    <rPh sb="10" eb="12">
      <t>ウンエイ</t>
    </rPh>
    <rPh sb="12" eb="14">
      <t>バショ</t>
    </rPh>
    <rPh sb="14" eb="15">
      <t>トウ</t>
    </rPh>
    <phoneticPr fontId="3"/>
  </si>
  <si>
    <r>
      <rPr>
        <sz val="11"/>
        <rFont val="ＭＳ Ｐ明朝"/>
        <family val="1"/>
        <charset val="128"/>
      </rPr>
      <t>住所</t>
    </r>
    <rPh sb="0" eb="2">
      <t>ジュウショ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</si>
  <si>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</si>
  <si>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</si>
  <si>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t xml:space="preserve"> </t>
    </r>
    <r>
      <rPr>
        <sz val="11"/>
        <rFont val="ＭＳ Ｐ明朝"/>
        <family val="1"/>
        <charset val="128"/>
      </rPr>
      <t>運営場所</t>
    </r>
    <r>
      <rPr>
        <sz val="11"/>
        <rFont val="Century"/>
        <family val="1"/>
      </rPr>
      <t>1</t>
    </r>
    <rPh sb="1" eb="3">
      <t>ウンエイ</t>
    </rPh>
    <rPh sb="3" eb="5">
      <t>バショ</t>
    </rPh>
    <phoneticPr fontId="3"/>
  </si>
  <si>
    <r>
      <t xml:space="preserve"> </t>
    </r>
    <r>
      <rPr>
        <sz val="11"/>
        <rFont val="ＭＳ Ｐ明朝"/>
        <family val="1"/>
        <charset val="128"/>
      </rPr>
      <t>運営場所</t>
    </r>
    <r>
      <rPr>
        <sz val="11"/>
        <rFont val="Century"/>
        <family val="1"/>
      </rPr>
      <t>2</t>
    </r>
    <rPh sb="1" eb="3">
      <t>ウンエイ</t>
    </rPh>
    <rPh sb="3" eb="5">
      <t>バショ</t>
    </rPh>
    <phoneticPr fontId="3"/>
  </si>
  <si>
    <r>
      <t xml:space="preserve"> </t>
    </r>
    <r>
      <rPr>
        <sz val="11"/>
        <rFont val="ＭＳ Ｐ明朝"/>
        <family val="1"/>
        <charset val="128"/>
      </rPr>
      <t>運営場所</t>
    </r>
    <r>
      <rPr>
        <sz val="11"/>
        <rFont val="Century"/>
        <family val="1"/>
      </rPr>
      <t>3</t>
    </r>
    <rPh sb="1" eb="3">
      <t>ウンエイ</t>
    </rPh>
    <rPh sb="3" eb="5">
      <t>バショ</t>
    </rPh>
    <phoneticPr fontId="3"/>
  </si>
  <si>
    <r>
      <rPr>
        <sz val="14"/>
        <rFont val="ＭＳ Ｐ明朝"/>
        <family val="1"/>
        <charset val="128"/>
      </rPr>
      <t>請求金額</t>
    </r>
    <rPh sb="0" eb="2">
      <t>セイキュウ</t>
    </rPh>
    <rPh sb="2" eb="4">
      <t>キンガク</t>
    </rPh>
    <phoneticPr fontId="3"/>
  </si>
  <si>
    <r>
      <rPr>
        <sz val="14"/>
        <rFont val="ＭＳ Ｐ明朝"/>
        <family val="1"/>
        <charset val="128"/>
      </rPr>
      <t>円</t>
    </r>
    <rPh sb="0" eb="1">
      <t>エン</t>
    </rPh>
    <phoneticPr fontId="3"/>
  </si>
  <si>
    <r>
      <t xml:space="preserve"> </t>
    </r>
    <r>
      <rPr>
        <sz val="11"/>
        <rFont val="ＭＳ Ｐ明朝"/>
        <family val="1"/>
        <charset val="128"/>
      </rPr>
      <t>金融機関名（コード）</t>
    </r>
    <rPh sb="1" eb="3">
      <t>キンユウ</t>
    </rPh>
    <rPh sb="3" eb="5">
      <t>キカン</t>
    </rPh>
    <rPh sb="5" eb="6">
      <t>メイ</t>
    </rPh>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</si>
  <si>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</si>
  <si>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</si>
  <si>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</si>
  <si>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</si>
  <si>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</si>
  <si>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</si>
  <si>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</si>
  <si>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</si>
  <si>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交付決定番号</t>
    </r>
    <rPh sb="1" eb="3">
      <t>コウフ</t>
    </rPh>
    <rPh sb="3" eb="5">
      <t>ケッテイ</t>
    </rPh>
    <rPh sb="5" eb="7">
      <t>バンゴウ</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</si>
  <si>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</si>
  <si>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</si>
  <si>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rPr>
        <sz val="11"/>
        <rFont val="ＭＳ Ｐ明朝"/>
        <family val="1"/>
        <charset val="128"/>
      </rPr>
      <t>申　請　内　容</t>
    </r>
    <rPh sb="0" eb="1">
      <t>サル</t>
    </rPh>
    <rPh sb="2" eb="3">
      <t>ショウ</t>
    </rPh>
    <rPh sb="4" eb="5">
      <t>ナイ</t>
    </rPh>
    <rPh sb="6" eb="7">
      <t>カタチ</t>
    </rPh>
    <phoneticPr fontId="3"/>
  </si>
  <si>
    <r>
      <rPr>
        <sz val="11"/>
        <rFont val="ＭＳ 明朝"/>
        <family val="1"/>
        <charset val="128"/>
      </rPr>
      <t>燃料電池自動車用水素供給設備の設備運営費の助成金</t>
    </r>
    <rPh sb="15" eb="17">
      <t>セツビ</t>
    </rPh>
    <rPh sb="17" eb="19">
      <t>ウンエイ</t>
    </rPh>
    <rPh sb="19" eb="20">
      <t>ヒ</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</si>
  <si>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</si>
  <si>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</si>
  <si>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ミコミ</t>
    </rPh>
    <phoneticPr fontId="3"/>
  </si>
  <si>
    <r>
      <t xml:space="preserve"> </t>
    </r>
    <r>
      <rPr>
        <sz val="11"/>
        <rFont val="ＭＳ Ｐ明朝"/>
        <family val="1"/>
        <charset val="128"/>
      </rPr>
      <t>変更による影響</t>
    </r>
    <rPh sb="1" eb="3">
      <t>ヘンコウ</t>
    </rPh>
    <rPh sb="6" eb="8">
      <t>エイキョウ</t>
    </rPh>
    <phoneticPr fontId="3"/>
  </si>
  <si>
    <r>
      <rPr>
        <sz val="11"/>
        <rFont val="ＭＳ Ｐ明朝"/>
        <family val="1"/>
        <charset val="128"/>
      </rPr>
      <t>（内訳は別紙参照）</t>
    </r>
    <rPh sb="1" eb="3">
      <t>ウチワケ</t>
    </rPh>
    <rPh sb="4" eb="6">
      <t>ベッシ</t>
    </rPh>
    <rPh sb="6" eb="8">
      <t>サンショウ</t>
    </rPh>
    <phoneticPr fontId="3"/>
  </si>
  <si>
    <r>
      <t xml:space="preserve"> </t>
    </r>
    <r>
      <rPr>
        <sz val="11"/>
        <rFont val="ＭＳ Ｐ明朝"/>
        <family val="1"/>
        <charset val="128"/>
      </rPr>
      <t>水素供給設備</t>
    </r>
    <rPh sb="1" eb="3">
      <t>スイソ</t>
    </rPh>
    <rPh sb="3" eb="5">
      <t>キョウキュウ</t>
    </rPh>
    <rPh sb="5" eb="7">
      <t>セツビ</t>
    </rPh>
    <phoneticPr fontId="3"/>
  </si>
  <si>
    <r>
      <t xml:space="preserve"> </t>
    </r>
    <r>
      <rPr>
        <sz val="11"/>
        <rFont val="ＭＳ Ｐ明朝"/>
        <family val="1"/>
        <charset val="128"/>
      </rPr>
      <t>国活動費補助金</t>
    </r>
    <rPh sb="1" eb="2">
      <t>クニ</t>
    </rPh>
    <rPh sb="2" eb="4">
      <t>カツドウ</t>
    </rPh>
    <rPh sb="4" eb="5">
      <t>ヒ</t>
    </rPh>
    <rPh sb="5" eb="8">
      <t>ホジョキン</t>
    </rPh>
    <phoneticPr fontId="3"/>
  </si>
  <si>
    <r>
      <t xml:space="preserve"> </t>
    </r>
    <r>
      <rPr>
        <sz val="11"/>
        <rFont val="ＭＳ Ｐ明朝"/>
        <family val="1"/>
        <charset val="128"/>
      </rPr>
      <t>交付決定日</t>
    </r>
    <rPh sb="1" eb="3">
      <t>コウフ</t>
    </rPh>
    <rPh sb="3" eb="5">
      <t>ケッテイ</t>
    </rPh>
    <rPh sb="5" eb="6">
      <t>ビ</t>
    </rPh>
    <phoneticPr fontId="3"/>
  </si>
  <si>
    <r>
      <t xml:space="preserve"> </t>
    </r>
    <r>
      <rPr>
        <sz val="11"/>
        <rFont val="ＭＳ Ｐ明朝"/>
        <family val="1"/>
        <charset val="128"/>
      </rPr>
      <t>運営場所数</t>
    </r>
    <rPh sb="1" eb="3">
      <t>ウンエイ</t>
    </rPh>
    <rPh sb="3" eb="5">
      <t>バショ</t>
    </rPh>
    <rPh sb="5" eb="6">
      <t>スウ</t>
    </rPh>
    <phoneticPr fontId="3"/>
  </si>
  <si>
    <r>
      <rPr>
        <sz val="11"/>
        <rFont val="ＭＳ Ｐ明朝"/>
        <family val="1"/>
        <charset val="128"/>
      </rPr>
      <t>（移動式の場合）</t>
    </r>
    <rPh sb="1" eb="3">
      <t>イドウ</t>
    </rPh>
    <rPh sb="3" eb="4">
      <t>シキ</t>
    </rPh>
    <rPh sb="5" eb="7">
      <t>バアイ</t>
    </rPh>
    <phoneticPr fontId="3"/>
  </si>
  <si>
    <r>
      <rPr>
        <sz val="11"/>
        <rFont val="ＭＳ Ｐ明朝"/>
        <family val="1"/>
        <charset val="128"/>
      </rPr>
      <t>都内</t>
    </r>
    <rPh sb="0" eb="2">
      <t>トナイ</t>
    </rPh>
    <phoneticPr fontId="3"/>
  </si>
  <si>
    <r>
      <t xml:space="preserve"> </t>
    </r>
    <r>
      <rPr>
        <sz val="11"/>
        <rFont val="ＭＳ Ｐ明朝"/>
        <family val="1"/>
        <charset val="128"/>
      </rPr>
      <t>運営開始日</t>
    </r>
    <rPh sb="1" eb="3">
      <t>ウンエイ</t>
    </rPh>
    <rPh sb="3" eb="6">
      <t>カイシビ</t>
    </rPh>
    <phoneticPr fontId="3"/>
  </si>
  <si>
    <r>
      <rPr>
        <sz val="11"/>
        <rFont val="ＭＳ Ｐ明朝"/>
        <family val="1"/>
        <charset val="128"/>
      </rPr>
      <t>箇所</t>
    </r>
    <rPh sb="0" eb="2">
      <t>カショ</t>
    </rPh>
    <phoneticPr fontId="3"/>
  </si>
  <si>
    <r>
      <rPr>
        <sz val="11"/>
        <rFont val="ＭＳ Ｐ明朝"/>
        <family val="1"/>
        <charset val="128"/>
      </rPr>
      <t>都外</t>
    </r>
    <rPh sb="0" eb="1">
      <t>ト</t>
    </rPh>
    <rPh sb="1" eb="2">
      <t>ガイ</t>
    </rPh>
    <phoneticPr fontId="3"/>
  </si>
  <si>
    <r>
      <t xml:space="preserve"> </t>
    </r>
    <r>
      <rPr>
        <sz val="11"/>
        <rFont val="ＭＳ Ｐ明朝"/>
        <family val="1"/>
        <charset val="128"/>
      </rPr>
      <t>対象経費</t>
    </r>
    <rPh sb="1" eb="3">
      <t>タイショウ</t>
    </rPh>
    <rPh sb="3" eb="5">
      <t>ケイヒ</t>
    </rPh>
    <phoneticPr fontId="3"/>
  </si>
  <si>
    <r>
      <t xml:space="preserve"> </t>
    </r>
    <r>
      <rPr>
        <sz val="11"/>
        <rFont val="ＭＳ Ｐ明朝"/>
        <family val="1"/>
        <charset val="128"/>
      </rPr>
      <t>交付決定額</t>
    </r>
    <rPh sb="1" eb="3">
      <t>コウフ</t>
    </rPh>
    <rPh sb="3" eb="5">
      <t>ケッテイ</t>
    </rPh>
    <rPh sb="5" eb="6">
      <t>ガク</t>
    </rPh>
    <phoneticPr fontId="3"/>
  </si>
  <si>
    <r>
      <rPr>
        <sz val="11"/>
        <rFont val="ＭＳ 明朝"/>
        <family val="1"/>
        <charset val="128"/>
      </rPr>
      <t>交付申請撤回届出書</t>
    </r>
    <rPh sb="0" eb="2">
      <t>コウフ</t>
    </rPh>
    <rPh sb="2" eb="4">
      <t>シンセイ</t>
    </rPh>
    <rPh sb="4" eb="6">
      <t>テッカイ</t>
    </rPh>
    <rPh sb="6" eb="9">
      <t>トドケデショ</t>
    </rPh>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</si>
  <si>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</si>
  <si>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</si>
  <si>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加算金</t>
    </r>
    <rPh sb="1" eb="4">
      <t>カサンキン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</si>
  <si>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</si>
  <si>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</si>
  <si>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</si>
  <si>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</si>
  <si>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</si>
  <si>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rPr>
        <sz val="11"/>
        <rFont val="ＭＳ 明朝"/>
        <family val="1"/>
        <charset val="128"/>
      </rPr>
      <t>第１号様式　付表２</t>
    </r>
    <rPh sb="6" eb="8">
      <t>フヒョウ</t>
    </rPh>
    <phoneticPr fontId="3"/>
  </si>
  <si>
    <r>
      <rPr>
        <sz val="11"/>
        <rFont val="ＭＳ 明朝"/>
        <family val="1"/>
        <charset val="128"/>
      </rPr>
      <t>第９号様式　付表２</t>
    </r>
    <rPh sb="6" eb="8">
      <t>フヒョウ</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</si>
  <si>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</si>
  <si>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</si>
  <si>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</si>
  <si>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事業者名（連名）</t>
    </r>
    <rPh sb="0" eb="3">
      <t>ジギョウシャ</t>
    </rPh>
    <rPh sb="3" eb="4">
      <t>メイ</t>
    </rPh>
    <rPh sb="5" eb="7">
      <t>レンメイ</t>
    </rPh>
    <phoneticPr fontId="3"/>
  </si>
  <si>
    <r>
      <rPr>
        <sz val="11"/>
        <rFont val="ＭＳ Ｐ明朝"/>
        <family val="1"/>
        <charset val="128"/>
      </rPr>
      <t>代表者名（連名）</t>
    </r>
    <rPh sb="0" eb="3">
      <t>ダイヒョウシャ</t>
    </rPh>
    <rPh sb="3" eb="4">
      <t>メイ</t>
    </rPh>
    <rPh sb="5" eb="7">
      <t>レンメイ</t>
    </rPh>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</si>
  <si>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</si>
  <si>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</si>
  <si>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運営開始日</t>
    </r>
    <rPh sb="0" eb="2">
      <t>ウンエイ</t>
    </rPh>
    <rPh sb="2" eb="5">
      <t>カイシビ</t>
    </rPh>
    <phoneticPr fontId="3"/>
  </si>
  <si>
    <r>
      <rPr>
        <sz val="11"/>
        <rFont val="ＭＳ Ｐ明朝"/>
        <family val="1"/>
        <charset val="128"/>
      </rPr>
      <t>事業者規模</t>
    </r>
    <rPh sb="0" eb="3">
      <t>ジギョウシャ</t>
    </rPh>
    <rPh sb="3" eb="5">
      <t>キボ</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</si>
  <si>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</si>
  <si>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</si>
  <si>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</si>
  <si>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</si>
  <si>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</si>
  <si>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</si>
  <si>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</si>
  <si>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</si>
  <si>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申請日</t>
    </r>
    <rPh sb="0" eb="2">
      <t>シンセイ</t>
    </rPh>
    <rPh sb="2" eb="3">
      <t>ビ</t>
    </rPh>
    <phoneticPr fontId="3"/>
  </si>
  <si>
    <r>
      <t xml:space="preserve"> </t>
    </r>
    <r>
      <rPr>
        <sz val="11"/>
        <rFont val="ＭＳ Ｐ明朝"/>
        <family val="1"/>
        <charset val="128"/>
      </rPr>
      <t>設置事業所</t>
    </r>
    <rPh sb="1" eb="3">
      <t>セッチ</t>
    </rPh>
    <rPh sb="3" eb="6">
      <t>ジギョウショ</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</si>
  <si>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</si>
  <si>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）「補助金交付決定番号」を入力</t>
    </r>
    <rPh sb="0" eb="1">
      <t>クニ</t>
    </rPh>
    <rPh sb="1" eb="3">
      <t>カツドウ</t>
    </rPh>
    <rPh sb="3" eb="4">
      <t>ヒ</t>
    </rPh>
    <rPh sb="4" eb="7">
      <t>ホジョキン</t>
    </rPh>
    <rPh sb="8" eb="10">
      <t>コウフ</t>
    </rPh>
    <rPh sb="10" eb="12">
      <t>ケッテイ</t>
    </rPh>
    <rPh sb="12" eb="15">
      <t>ツウチショ</t>
    </rPh>
    <rPh sb="16" eb="18">
      <t>ヨウシキ</t>
    </rPh>
    <rPh sb="18" eb="19">
      <t>ダイ</t>
    </rPh>
    <rPh sb="22" eb="25">
      <t>ホジョキン</t>
    </rPh>
    <rPh sb="25" eb="27">
      <t>コウフ</t>
    </rPh>
    <rPh sb="27" eb="29">
      <t>ケッテイ</t>
    </rPh>
    <rPh sb="29" eb="31">
      <t>バンゴウ</t>
    </rPh>
    <rPh sb="33" eb="35">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</si>
  <si>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）「補助対象経費」を入力</t>
    </r>
    <rPh sb="0" eb="1">
      <t>クニ</t>
    </rPh>
    <rPh sb="1" eb="3">
      <t>カツドウ</t>
    </rPh>
    <rPh sb="3" eb="4">
      <t>ヒ</t>
    </rPh>
    <rPh sb="4" eb="7">
      <t>ホジョキン</t>
    </rPh>
    <rPh sb="8" eb="10">
      <t>コウフ</t>
    </rPh>
    <rPh sb="10" eb="13">
      <t>シンセイショ</t>
    </rPh>
    <rPh sb="20" eb="22">
      <t>ホジョ</t>
    </rPh>
    <rPh sb="22" eb="24">
      <t>タイショウ</t>
    </rPh>
    <rPh sb="24" eb="26">
      <t>ケイヒ</t>
    </rPh>
    <rPh sb="28" eb="30">
      <t>ニュウリョク</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</si>
  <si>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）「補助金交付上限額」を入力</t>
    </r>
    <rPh sb="0" eb="1">
      <t>クニ</t>
    </rPh>
    <rPh sb="1" eb="3">
      <t>カツドウ</t>
    </rPh>
    <rPh sb="3" eb="4">
      <t>ヒ</t>
    </rPh>
    <rPh sb="4" eb="7">
      <t>ホジョキン</t>
    </rPh>
    <rPh sb="8" eb="10">
      <t>コウフ</t>
    </rPh>
    <rPh sb="10" eb="12">
      <t>ケッテイ</t>
    </rPh>
    <rPh sb="12" eb="15">
      <t>ツウチショ</t>
    </rPh>
    <rPh sb="22" eb="25">
      <t>ホジョキン</t>
    </rPh>
    <rPh sb="25" eb="27">
      <t>コウフ</t>
    </rPh>
    <rPh sb="27" eb="29">
      <t>ジョウゲン</t>
    </rPh>
    <rPh sb="29" eb="30">
      <t>ガク</t>
    </rPh>
    <rPh sb="30" eb="31">
      <t>テイジツ</t>
    </rPh>
    <rPh sb="32" eb="34">
      <t>ニュウリョク</t>
    </rPh>
    <phoneticPr fontId="3"/>
  </si>
  <si>
    <r>
      <rPr>
        <sz val="11"/>
        <rFont val="ＭＳ Ｐ明朝"/>
        <family val="1"/>
        <charset val="128"/>
      </rPr>
      <t>第１号様式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</si>
  <si>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住所</t>
    </r>
    <rPh sb="0" eb="2">
      <t>ウンエイ</t>
    </rPh>
    <rPh sb="2" eb="4">
      <t>バショ</t>
    </rPh>
    <rPh sb="8" eb="10">
      <t>ジュウショ</t>
    </rPh>
    <phoneticPr fontId="3"/>
  </si>
  <si>
    <r>
      <rPr>
        <sz val="11"/>
        <rFont val="ＭＳ Ｐ明朝"/>
        <family val="1"/>
        <charset val="128"/>
      </rPr>
      <t>運営場所</t>
    </r>
    <r>
      <rPr>
        <sz val="11"/>
        <rFont val="Century"/>
        <family val="1"/>
      </rPr>
      <t>1</t>
    </r>
    <r>
      <rPr>
        <sz val="11"/>
        <rFont val="ＭＳ Ｐ明朝"/>
        <family val="1"/>
        <charset val="128"/>
      </rPr>
      <t>～</t>
    </r>
    <r>
      <rPr>
        <sz val="11"/>
        <rFont val="Century"/>
        <family val="1"/>
      </rPr>
      <t xml:space="preserve">3
</t>
    </r>
    <r>
      <rPr>
        <sz val="11"/>
        <rFont val="ＭＳ Ｐ明朝"/>
        <family val="1"/>
        <charset val="128"/>
      </rPr>
      <t>付帯設備</t>
    </r>
    <rPh sb="0" eb="2">
      <t>ウンエイ</t>
    </rPh>
    <rPh sb="2" eb="4">
      <t>バショ</t>
    </rPh>
    <rPh sb="8" eb="10">
      <t>フタイ</t>
    </rPh>
    <rPh sb="10" eb="12">
      <t>セツビ</t>
    </rPh>
    <phoneticPr fontId="3"/>
  </si>
  <si>
    <r>
      <rPr>
        <sz val="11"/>
        <rFont val="ＭＳ Ｐ明朝"/>
        <family val="1"/>
        <charset val="128"/>
      </rPr>
      <t>－</t>
    </r>
    <phoneticPr fontId="3"/>
  </si>
  <si>
    <r>
      <rPr>
        <sz val="11"/>
        <rFont val="ＭＳ Ｐ明朝"/>
        <family val="1"/>
        <charset val="128"/>
      </rPr>
      <t>【移動式の場合】移動式水素供給設備の運営場所等（第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</si>
  <si>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r>
      <rPr>
        <sz val="11"/>
        <rFont val="ＭＳ Ｐ明朝"/>
        <family val="1"/>
        <charset val="128"/>
      </rPr>
      <t>国活動費補助金の交付申請</t>
    </r>
    <r>
      <rPr>
        <sz val="11"/>
        <rFont val="Century"/>
        <family val="1"/>
      </rPr>
      <t xml:space="preserve"> </t>
    </r>
    <r>
      <rPr>
        <sz val="11"/>
        <rFont val="ＭＳ Ｐ明朝"/>
        <family val="1"/>
        <charset val="128"/>
      </rPr>
      <t>移動式水素供給設備の運用場所（様式</t>
    </r>
    <r>
      <rPr>
        <sz val="11"/>
        <rFont val="Century"/>
        <family val="1"/>
      </rPr>
      <t>1</t>
    </r>
    <r>
      <rPr>
        <sz val="11"/>
        <rFont val="ＭＳ Ｐ明朝"/>
        <family val="1"/>
        <charset val="128"/>
      </rPr>
      <t>付表</t>
    </r>
    <r>
      <rPr>
        <sz val="11"/>
        <rFont val="Century"/>
        <family val="1"/>
      </rPr>
      <t>2</t>
    </r>
    <r>
      <rPr>
        <sz val="11"/>
        <rFont val="ＭＳ Ｐ明朝"/>
        <family val="1"/>
        <charset val="128"/>
      </rPr>
      <t>）「運用場所住所</t>
    </r>
    <r>
      <rPr>
        <sz val="11"/>
        <rFont val="Century"/>
        <family val="1"/>
      </rPr>
      <t>1</t>
    </r>
    <r>
      <rPr>
        <sz val="11"/>
        <rFont val="ＭＳ Ｐ明朝"/>
        <family val="1"/>
        <charset val="128"/>
      </rPr>
      <t>～</t>
    </r>
    <r>
      <rPr>
        <sz val="11"/>
        <rFont val="Century"/>
        <family val="1"/>
      </rPr>
      <t>3</t>
    </r>
    <r>
      <rPr>
        <sz val="11"/>
        <rFont val="ＭＳ Ｐ明朝"/>
        <family val="1"/>
        <charset val="128"/>
      </rPr>
      <t>」を入力</t>
    </r>
    <rPh sb="13" eb="15">
      <t>イドウ</t>
    </rPh>
    <rPh sb="15" eb="16">
      <t>シキ</t>
    </rPh>
    <rPh sb="16" eb="18">
      <t>スイソ</t>
    </rPh>
    <rPh sb="18" eb="20">
      <t>キョウキュウ</t>
    </rPh>
    <rPh sb="20" eb="22">
      <t>セツビ</t>
    </rPh>
    <rPh sb="23" eb="25">
      <t>ウンヨウ</t>
    </rPh>
    <rPh sb="25" eb="27">
      <t>バショ</t>
    </rPh>
    <rPh sb="28" eb="30">
      <t>ヨウシキ</t>
    </rPh>
    <rPh sb="31" eb="33">
      <t>フヒョウ</t>
    </rPh>
    <rPh sb="36" eb="38">
      <t>ウンヨウ</t>
    </rPh>
    <rPh sb="38" eb="40">
      <t>バショ</t>
    </rPh>
    <rPh sb="40" eb="42">
      <t>ジュウショ</t>
    </rPh>
    <rPh sb="47" eb="49">
      <t>ニュウリョク</t>
    </rPh>
    <phoneticPr fontId="3"/>
  </si>
  <si>
    <r>
      <t>"</t>
    </r>
    <r>
      <rPr>
        <sz val="11"/>
        <rFont val="ＭＳ Ｐ明朝"/>
        <family val="1"/>
        <charset val="128"/>
      </rPr>
      <t>有</t>
    </r>
    <r>
      <rPr>
        <sz val="11"/>
        <rFont val="Century"/>
        <family val="1"/>
      </rPr>
      <t>"</t>
    </r>
    <r>
      <rPr>
        <sz val="11"/>
        <rFont val="ＭＳ Ｐ明朝"/>
        <family val="1"/>
        <charset val="128"/>
      </rPr>
      <t>の場合は設備名称を入力</t>
    </r>
    <rPh sb="1" eb="2">
      <t>アリ</t>
    </rPh>
    <rPh sb="4" eb="6">
      <t>バアイ</t>
    </rPh>
    <rPh sb="7" eb="9">
      <t>セツビ</t>
    </rPh>
    <rPh sb="9" eb="11">
      <t>メイショウ</t>
    </rPh>
    <rPh sb="12" eb="14">
      <t>ニュウリョク</t>
    </rPh>
    <phoneticPr fontId="3"/>
  </si>
  <si>
    <r>
      <rPr>
        <sz val="11"/>
        <rFont val="ＭＳ Ｐ明朝"/>
        <family val="1"/>
        <charset val="128"/>
      </rPr>
      <t>※定置式の場合は提出不要。</t>
    </r>
    <rPh sb="1" eb="3">
      <t>テイチ</t>
    </rPh>
    <rPh sb="3" eb="4">
      <t>シキ</t>
    </rPh>
    <rPh sb="5" eb="7">
      <t>バアイ</t>
    </rPh>
    <rPh sb="8" eb="10">
      <t>テイシュツ</t>
    </rPh>
    <rPh sb="10" eb="12">
      <t>フヨウ</t>
    </rPh>
    <phoneticPr fontId="3"/>
  </si>
  <si>
    <r>
      <rPr>
        <sz val="11"/>
        <rFont val="ＭＳ Ｐ明朝"/>
        <family val="1"/>
        <charset val="128"/>
      </rPr>
      <t>普通預金</t>
    </r>
    <r>
      <rPr>
        <sz val="11"/>
        <rFont val="Century"/>
        <family val="1"/>
      </rPr>
      <t xml:space="preserve"> </t>
    </r>
    <r>
      <rPr>
        <sz val="11"/>
        <rFont val="ＭＳ Ｐ明朝"/>
        <family val="1"/>
        <charset val="128"/>
      </rPr>
      <t>又は</t>
    </r>
    <r>
      <rPr>
        <sz val="11"/>
        <rFont val="Century"/>
        <family val="1"/>
      </rPr>
      <t xml:space="preserve"> </t>
    </r>
    <r>
      <rPr>
        <sz val="11"/>
        <rFont val="ＭＳ Ｐ明朝"/>
        <family val="1"/>
        <charset val="128"/>
      </rPr>
      <t>当座預金　を入力</t>
    </r>
    <rPh sb="0" eb="2">
      <t>フツウ</t>
    </rPh>
    <rPh sb="2" eb="4">
      <t>ヨキン</t>
    </rPh>
    <rPh sb="5" eb="6">
      <t>マタ</t>
    </rPh>
    <rPh sb="8" eb="10">
      <t>トウザ</t>
    </rPh>
    <rPh sb="10" eb="12">
      <t>ヨキン</t>
    </rPh>
    <rPh sb="14" eb="16">
      <t>ニュウリョク</t>
    </rPh>
    <phoneticPr fontId="3"/>
  </si>
  <si>
    <r>
      <rPr>
        <sz val="11"/>
        <rFont val="ＭＳ Ｐ明朝"/>
        <family val="1"/>
        <charset val="128"/>
      </rPr>
      <t>請求金額</t>
    </r>
    <rPh sb="0" eb="2">
      <t>セイキュウ</t>
    </rPh>
    <rPh sb="2" eb="4">
      <t>キンガク</t>
    </rPh>
    <phoneticPr fontId="3"/>
  </si>
  <si>
    <r>
      <rPr>
        <sz val="11"/>
        <rFont val="ＭＳ Ｐ明朝"/>
        <family val="1"/>
        <charset val="128"/>
      </rPr>
      <t>※額の確定通知書（第</t>
    </r>
    <r>
      <rPr>
        <sz val="11"/>
        <rFont val="Century"/>
        <family val="1"/>
      </rPr>
      <t>10</t>
    </r>
    <r>
      <rPr>
        <sz val="11"/>
        <rFont val="ＭＳ Ｐ明朝"/>
        <family val="1"/>
        <charset val="128"/>
      </rPr>
      <t>号様式）と異なる場合は、金額を上書きしてください。</t>
    </r>
    <rPh sb="9" eb="10">
      <t>ダイ</t>
    </rPh>
    <rPh sb="12" eb="13">
      <t>ゴウ</t>
    </rPh>
    <rPh sb="13" eb="15">
      <t>ヨウシキ</t>
    </rPh>
    <rPh sb="17" eb="18">
      <t>コト</t>
    </rPh>
    <rPh sb="20" eb="22">
      <t>バアイ</t>
    </rPh>
    <rPh sb="24" eb="26">
      <t>キンガク</t>
    </rPh>
    <rPh sb="27" eb="29">
      <t>ウワガ</t>
    </rPh>
    <phoneticPr fontId="3"/>
  </si>
  <si>
    <r>
      <rPr>
        <sz val="11"/>
        <rFont val="ＭＳ Ｐ明朝"/>
        <family val="1"/>
        <charset val="128"/>
      </rPr>
      <t>交付決定日</t>
    </r>
    <rPh sb="0" eb="2">
      <t>コウフ</t>
    </rPh>
    <rPh sb="2" eb="4">
      <t>ケッテイ</t>
    </rPh>
    <rPh sb="4" eb="5">
      <t>ビ</t>
    </rPh>
    <phoneticPr fontId="3"/>
  </si>
  <si>
    <r>
      <rPr>
        <sz val="11"/>
        <rFont val="ＭＳ Ｐ明朝"/>
        <family val="1"/>
        <charset val="128"/>
      </rPr>
      <t>助成金の振込先口座番号を入力</t>
    </r>
    <rPh sb="0" eb="3">
      <t>ジョセイキン</t>
    </rPh>
    <rPh sb="4" eb="6">
      <t>フリコミ</t>
    </rPh>
    <rPh sb="6" eb="7">
      <t>サキ</t>
    </rPh>
    <rPh sb="7" eb="9">
      <t>コウザ</t>
    </rPh>
    <rPh sb="9" eb="11">
      <t>バンゴウ</t>
    </rPh>
    <rPh sb="12" eb="14">
      <t>ニュウリョク</t>
    </rPh>
    <phoneticPr fontId="3"/>
  </si>
  <si>
    <r>
      <rPr>
        <sz val="11"/>
        <rFont val="ＭＳ Ｐ明朝"/>
        <family val="1"/>
        <charset val="128"/>
      </rPr>
      <t>助成金の振込先口座名義をカナで入力</t>
    </r>
    <rPh sb="0" eb="3">
      <t>ジョセイキン</t>
    </rPh>
    <rPh sb="4" eb="6">
      <t>フリコミ</t>
    </rPh>
    <rPh sb="6" eb="7">
      <t>サキ</t>
    </rPh>
    <rPh sb="7" eb="9">
      <t>コウザ</t>
    </rPh>
    <rPh sb="9" eb="11">
      <t>メイギ</t>
    </rPh>
    <rPh sb="15" eb="17">
      <t>ニュウリョク</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</si>
  <si>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）「設置事業所」を表示</t>
    </r>
    <rPh sb="0" eb="2">
      <t>コウフ</t>
    </rPh>
    <rPh sb="2" eb="4">
      <t>シンセイ</t>
    </rPh>
    <rPh sb="26" eb="28">
      <t>フヒョウ</t>
    </rPh>
    <rPh sb="38" eb="40">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</si>
  <si>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）「運営場所住所</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ウンエイ</t>
    </rPh>
    <rPh sb="33" eb="35">
      <t>バショ</t>
    </rPh>
    <rPh sb="35" eb="37">
      <t>ジュウショ</t>
    </rPh>
    <rPh sb="42" eb="44">
      <t>ヒョウジ</t>
    </rPh>
    <phoneticPr fontId="3"/>
  </si>
  <si>
    <r>
      <rPr>
        <sz val="11"/>
        <rFont val="ＭＳ Ｐ明朝"/>
        <family val="1"/>
        <charset val="128"/>
      </rPr>
      <t>交付申請</t>
    </r>
    <r>
      <rPr>
        <sz val="11"/>
        <rFont val="Century"/>
        <family val="1"/>
      </rPr>
      <t xml:space="preserve"> </t>
    </r>
    <r>
      <rPr>
        <sz val="11"/>
        <rFont val="ＭＳ Ｐ明朝"/>
        <family val="1"/>
        <charset val="128"/>
      </rPr>
      <t>移動式水素供給設備の運営場所等（第</t>
    </r>
    <r>
      <rPr>
        <sz val="11"/>
        <rFont val="Century"/>
        <family val="1"/>
      </rPr>
      <t>1</t>
    </r>
    <r>
      <rPr>
        <sz val="11"/>
        <rFont val="ＭＳ Ｐ明朝"/>
        <family val="1"/>
        <charset val="128"/>
      </rPr>
      <t>号様式付表</t>
    </r>
    <r>
      <rPr>
        <sz val="11"/>
        <rFont val="Century"/>
        <family val="1"/>
      </rPr>
      <t>2</t>
    </r>
    <r>
      <rPr>
        <sz val="11"/>
        <rFont val="ＭＳ Ｐ明朝"/>
        <family val="1"/>
        <charset val="128"/>
      </rPr>
      <t>）「運用場所付帯設備</t>
    </r>
    <r>
      <rPr>
        <sz val="11"/>
        <rFont val="Century"/>
        <family val="1"/>
      </rPr>
      <t>1</t>
    </r>
    <r>
      <rPr>
        <sz val="11"/>
        <rFont val="ＭＳ Ｐ明朝"/>
        <family val="1"/>
        <charset val="128"/>
      </rPr>
      <t>～</t>
    </r>
    <r>
      <rPr>
        <sz val="11"/>
        <rFont val="Century"/>
        <family val="1"/>
      </rPr>
      <t>3</t>
    </r>
    <r>
      <rPr>
        <sz val="11"/>
        <rFont val="ＭＳ Ｐ明朝"/>
        <family val="1"/>
        <charset val="128"/>
      </rPr>
      <t>」を表示</t>
    </r>
    <rPh sb="31" eb="33">
      <t>ウンヨウ</t>
    </rPh>
    <rPh sb="33" eb="35">
      <t>バショ</t>
    </rPh>
    <rPh sb="35" eb="37">
      <t>フタイ</t>
    </rPh>
    <rPh sb="37" eb="39">
      <t>セツビ</t>
    </rPh>
    <rPh sb="44" eb="46">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</si>
  <si>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</si>
  <si>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号様式）「事業者名」を表示</t>
    </r>
    <rPh sb="0" eb="2">
      <t>コウフ</t>
    </rPh>
    <rPh sb="2" eb="5">
      <t>シンセイショ</t>
    </rPh>
    <rPh sb="6" eb="7">
      <t>ダイ</t>
    </rPh>
    <rPh sb="8" eb="9">
      <t>ゴウ</t>
    </rPh>
    <rPh sb="9" eb="11">
      <t>ヨウシキ</t>
    </rPh>
    <rPh sb="13" eb="16">
      <t>ジギョウシャ</t>
    </rPh>
    <rPh sb="16" eb="17">
      <t>メイ</t>
    </rPh>
    <rPh sb="19" eb="21">
      <t>ヒョウジ</t>
    </rPh>
    <phoneticPr fontId="3"/>
  </si>
  <si>
    <r>
      <rPr>
        <sz val="11"/>
        <rFont val="ＭＳ Ｐ明朝"/>
        <family val="1"/>
        <charset val="128"/>
      </rPr>
      <t>【連名の場合】交付申請書（第</t>
    </r>
    <r>
      <rPr>
        <sz val="11"/>
        <rFont val="Century"/>
        <family val="1"/>
      </rPr>
      <t>1</t>
    </r>
    <r>
      <rPr>
        <sz val="11"/>
        <rFont val="ＭＳ Ｐ明朝"/>
        <family val="1"/>
        <charset val="128"/>
      </rPr>
      <t>号様式）「事業者名」を表示</t>
    </r>
    <rPh sb="20" eb="23">
      <t>ジギョウシャ</t>
    </rPh>
    <rPh sb="23" eb="24">
      <t>メイ</t>
    </rPh>
    <rPh sb="26" eb="28">
      <t>ヒョウジ</t>
    </rPh>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</si>
  <si>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rPh sb="0" eb="2">
      <t>コウフ</t>
    </rPh>
    <rPh sb="2" eb="5">
      <t>シンセイショ</t>
    </rPh>
    <rPh sb="6" eb="7">
      <t>ダイ</t>
    </rPh>
    <rPh sb="8" eb="9">
      <t>ゴウ</t>
    </rPh>
    <rPh sb="9" eb="11">
      <t>ヨウシキ</t>
    </rPh>
    <rPh sb="13" eb="15">
      <t>スイソ</t>
    </rPh>
    <rPh sb="15" eb="17">
      <t>キョウキュウ</t>
    </rPh>
    <rPh sb="17" eb="19">
      <t>セツビ</t>
    </rPh>
    <rPh sb="19" eb="21">
      <t>メイショウ</t>
    </rPh>
    <rPh sb="23" eb="25">
      <t>ヒョウジ</t>
    </rPh>
    <phoneticPr fontId="3"/>
  </si>
  <si>
    <r>
      <rPr>
        <sz val="11"/>
        <rFont val="ＭＳ Ｐ明朝"/>
        <family val="1"/>
        <charset val="128"/>
      </rPr>
      <t>交付申請書（第</t>
    </r>
    <r>
      <rPr>
        <sz val="11"/>
        <rFont val="Century"/>
        <family val="1"/>
      </rPr>
      <t>1</t>
    </r>
    <r>
      <rPr>
        <sz val="11"/>
        <rFont val="ＭＳ Ｐ明朝"/>
        <family val="1"/>
        <charset val="128"/>
      </rPr>
      <t>号様式）「設置事業所住所」を表示</t>
    </r>
    <rPh sb="0" eb="2">
      <t>コウフ</t>
    </rPh>
    <rPh sb="2" eb="5">
      <t>シンセイショ</t>
    </rPh>
    <rPh sb="6" eb="7">
      <t>ダイ</t>
    </rPh>
    <rPh sb="8" eb="9">
      <t>ゴウ</t>
    </rPh>
    <rPh sb="9" eb="11">
      <t>ヨウシキ</t>
    </rPh>
    <rPh sb="13" eb="15">
      <t>セッチ</t>
    </rPh>
    <rPh sb="15" eb="18">
      <t>ジギョウショ</t>
    </rPh>
    <rPh sb="18" eb="20">
      <t>ジュウショ</t>
    </rPh>
    <rPh sb="22" eb="24">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</si>
  <si>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号様式）「国活動費補助金の交付決定番号」を表示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9" eb="31">
      <t>ヒョウジ</t>
    </rPh>
    <phoneticPr fontId="3"/>
  </si>
  <si>
    <r>
      <rPr>
        <sz val="11"/>
        <rFont val="ＭＳ Ｐ明朝"/>
        <family val="1"/>
        <charset val="128"/>
      </rPr>
      <t>交付申請書（第</t>
    </r>
    <r>
      <rPr>
        <sz val="11"/>
        <rFont val="Century"/>
        <family val="1"/>
      </rPr>
      <t>1</t>
    </r>
    <r>
      <rPr>
        <sz val="11"/>
        <rFont val="ＭＳ Ｐ明朝"/>
        <family val="1"/>
        <charset val="128"/>
      </rPr>
      <t>号様式）「国活動費補助金の交付決定日」を表示</t>
    </r>
    <rPh sb="0" eb="2">
      <t>コウフ</t>
    </rPh>
    <rPh sb="2" eb="5">
      <t>シンセイショ</t>
    </rPh>
    <rPh sb="6" eb="7">
      <t>ダイ</t>
    </rPh>
    <rPh sb="8" eb="9">
      <t>ゴウ</t>
    </rPh>
    <rPh sb="9" eb="11">
      <t>ヨウシキ</t>
    </rPh>
    <rPh sb="13" eb="14">
      <t>クニ</t>
    </rPh>
    <rPh sb="14" eb="16">
      <t>カツドウ</t>
    </rPh>
    <rPh sb="16" eb="17">
      <t>ヒ</t>
    </rPh>
    <rPh sb="17" eb="20">
      <t>ホジョキン</t>
    </rPh>
    <rPh sb="21" eb="23">
      <t>コウフ</t>
    </rPh>
    <rPh sb="23" eb="25">
      <t>ケッテイ</t>
    </rPh>
    <rPh sb="25" eb="26">
      <t>ビ</t>
    </rPh>
    <rPh sb="28" eb="30">
      <t>ヒョウジ</t>
    </rPh>
    <phoneticPr fontId="3"/>
  </si>
  <si>
    <r>
      <rPr>
        <sz val="11"/>
        <rFont val="ＭＳ Ｐ明朝"/>
        <family val="1"/>
        <charset val="128"/>
      </rPr>
      <t>国　交付決定番号</t>
    </r>
    <rPh sb="0" eb="1">
      <t>クニ</t>
    </rPh>
    <rPh sb="2" eb="4">
      <t>コウフ</t>
    </rPh>
    <rPh sb="4" eb="6">
      <t>ケッテイ</t>
    </rPh>
    <rPh sb="6" eb="8">
      <t>バンゴウ</t>
    </rPh>
    <phoneticPr fontId="3"/>
  </si>
  <si>
    <r>
      <rPr>
        <sz val="11"/>
        <rFont val="ＭＳ Ｐ明朝"/>
        <family val="1"/>
        <charset val="128"/>
      </rPr>
      <t>国　交付決定日</t>
    </r>
    <rPh sb="0" eb="1">
      <t>クニ</t>
    </rPh>
    <rPh sb="2" eb="4">
      <t>コウフ</t>
    </rPh>
    <rPh sb="4" eb="6">
      <t>ケッテイ</t>
    </rPh>
    <rPh sb="6" eb="7">
      <t>ビ</t>
    </rPh>
    <phoneticPr fontId="3"/>
  </si>
  <si>
    <r>
      <rPr>
        <sz val="11"/>
        <rFont val="ＭＳ Ｐ明朝"/>
        <family val="1"/>
        <charset val="128"/>
      </rPr>
      <t>運営場所数</t>
    </r>
    <rPh sb="0" eb="2">
      <t>ウンエイ</t>
    </rPh>
    <rPh sb="2" eb="4">
      <t>バショ</t>
    </rPh>
    <rPh sb="4" eb="5">
      <t>スウ</t>
    </rPh>
    <phoneticPr fontId="3"/>
  </si>
  <si>
    <r>
      <rPr>
        <sz val="11"/>
        <rFont val="ＭＳ Ｐ明朝"/>
        <family val="1"/>
        <charset val="128"/>
      </rPr>
      <t>国　対象経費</t>
    </r>
    <rPh sb="0" eb="1">
      <t>クニ</t>
    </rPh>
    <rPh sb="2" eb="4">
      <t>タイショウ</t>
    </rPh>
    <rPh sb="4" eb="6">
      <t>ケイヒ</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</si>
  <si>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）「補助対象経費」を入力</t>
    </r>
    <rPh sb="0" eb="1">
      <t>クニ</t>
    </rPh>
    <rPh sb="1" eb="3">
      <t>カツドウ</t>
    </rPh>
    <rPh sb="3" eb="4">
      <t>ヒ</t>
    </rPh>
    <rPh sb="4" eb="7">
      <t>ホジョキン</t>
    </rPh>
    <rPh sb="8" eb="10">
      <t>ジッセキ</t>
    </rPh>
    <rPh sb="10" eb="13">
      <t>ホウコクショ</t>
    </rPh>
    <rPh sb="20" eb="22">
      <t>ホジョ</t>
    </rPh>
    <rPh sb="22" eb="24">
      <t>タイショウ</t>
    </rPh>
    <rPh sb="24" eb="26">
      <t>ケイヒ</t>
    </rPh>
    <rPh sb="28" eb="30">
      <t>ニュウリョク</t>
    </rPh>
    <phoneticPr fontId="3"/>
  </si>
  <si>
    <r>
      <rPr>
        <sz val="11"/>
        <rFont val="ＭＳ Ｐ明朝"/>
        <family val="1"/>
        <charset val="128"/>
      </rPr>
      <t>国　交付決定額</t>
    </r>
    <rPh sb="0" eb="1">
      <t>クニ</t>
    </rPh>
    <rPh sb="2" eb="4">
      <t>コウフ</t>
    </rPh>
    <rPh sb="4" eb="6">
      <t>ケッテイ</t>
    </rPh>
    <rPh sb="6" eb="7">
      <t>ガク</t>
    </rPh>
    <phoneticPr fontId="3"/>
  </si>
  <si>
    <r>
      <rPr>
        <sz val="11"/>
        <rFont val="ＭＳ Ｐ明朝"/>
        <family val="1"/>
        <charset val="128"/>
      </rPr>
      <t>国活動費補助金の額確定通知書（様式第</t>
    </r>
    <r>
      <rPr>
        <sz val="11"/>
        <rFont val="Century"/>
        <family val="1"/>
      </rPr>
      <t>10</t>
    </r>
    <r>
      <rPr>
        <sz val="11"/>
        <rFont val="ＭＳ Ｐ明朝"/>
        <family val="1"/>
        <charset val="128"/>
      </rPr>
      <t>）「補助金の確定額」を入力</t>
    </r>
    <rPh sb="0" eb="1">
      <t>クニ</t>
    </rPh>
    <rPh sb="1" eb="3">
      <t>カツドウ</t>
    </rPh>
    <rPh sb="3" eb="4">
      <t>ヒ</t>
    </rPh>
    <rPh sb="4" eb="7">
      <t>ホジョキン</t>
    </rPh>
    <rPh sb="8" eb="9">
      <t>ガク</t>
    </rPh>
    <rPh sb="9" eb="11">
      <t>カクテイ</t>
    </rPh>
    <rPh sb="11" eb="14">
      <t>ツウチショ</t>
    </rPh>
    <rPh sb="22" eb="25">
      <t>ホジョキン</t>
    </rPh>
    <rPh sb="26" eb="28">
      <t>カクテイ</t>
    </rPh>
    <rPh sb="28" eb="29">
      <t>ガク</t>
    </rPh>
    <rPh sb="29" eb="30">
      <t>テイジツ</t>
    </rPh>
    <rPh sb="31" eb="33">
      <t>ニュウリョク</t>
    </rPh>
    <phoneticPr fontId="3"/>
  </si>
  <si>
    <r>
      <rPr>
        <sz val="11"/>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</si>
  <si>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r>
      <rPr>
        <sz val="11"/>
        <rFont val="ＭＳ Ｐ明朝"/>
        <family val="1"/>
        <charset val="128"/>
      </rPr>
      <t>交付申請書（第</t>
    </r>
    <r>
      <rPr>
        <sz val="11"/>
        <rFont val="Century"/>
        <family val="1"/>
      </rPr>
      <t>1</t>
    </r>
    <r>
      <rPr>
        <sz val="11"/>
        <rFont val="ＭＳ Ｐ明朝"/>
        <family val="1"/>
        <charset val="128"/>
      </rPr>
      <t>号様式）「代表者名」を表示</t>
    </r>
    <rPh sb="13" eb="16">
      <t>ダイヒョウシャ</t>
    </rPh>
    <rPh sb="16" eb="17">
      <t>メイ</t>
    </rPh>
    <rPh sb="19" eb="21">
      <t>ヒョウジ</t>
    </rPh>
    <phoneticPr fontId="3"/>
  </si>
  <si>
    <r>
      <rPr>
        <sz val="11"/>
        <rFont val="ＭＳ 明朝"/>
        <family val="1"/>
        <charset val="128"/>
      </rPr>
      <t>住　　所</t>
    </r>
    <rPh sb="0" eb="1">
      <t>ジュウ</t>
    </rPh>
    <rPh sb="3" eb="4">
      <t>ショ</t>
    </rPh>
    <phoneticPr fontId="3"/>
  </si>
  <si>
    <r>
      <rPr>
        <sz val="11"/>
        <rFont val="ＭＳ Ｐ明朝"/>
        <family val="1"/>
        <charset val="128"/>
      </rPr>
      <t>【連名の場合】交付申請書（第</t>
    </r>
    <r>
      <rPr>
        <sz val="11"/>
        <rFont val="Century"/>
        <family val="1"/>
      </rPr>
      <t>1</t>
    </r>
    <r>
      <rPr>
        <sz val="11"/>
        <rFont val="ＭＳ Ｐ明朝"/>
        <family val="1"/>
        <charset val="128"/>
      </rPr>
      <t>号様式）「代表者名」を表示</t>
    </r>
    <rPh sb="20" eb="23">
      <t>ダイヒョウシャ</t>
    </rPh>
    <rPh sb="23" eb="24">
      <t>メイ</t>
    </rPh>
    <rPh sb="26" eb="28">
      <t>ヒョウジ</t>
    </rPh>
    <phoneticPr fontId="3"/>
  </si>
  <si>
    <r>
      <rPr>
        <sz val="11"/>
        <rFont val="ＭＳ Ｐ明朝"/>
        <family val="1"/>
        <charset val="128"/>
      </rPr>
      <t>第９号様式　付表２（運営費：移動式水素供給設備の運営場所等）</t>
    </r>
    <rPh sb="6" eb="8">
      <t>フヒョウ</t>
    </rPh>
    <rPh sb="14" eb="16">
      <t>イドウ</t>
    </rPh>
    <rPh sb="16" eb="17">
      <t>シキ</t>
    </rPh>
    <rPh sb="17" eb="19">
      <t>スイソ</t>
    </rPh>
    <rPh sb="19" eb="21">
      <t>キョウキュウ</t>
    </rPh>
    <rPh sb="21" eb="23">
      <t>セツビ</t>
    </rPh>
    <rPh sb="24" eb="26">
      <t>ウンエイ</t>
    </rPh>
    <rPh sb="26" eb="28">
      <t>バショ</t>
    </rPh>
    <rPh sb="28" eb="29">
      <t>トウ</t>
    </rPh>
    <phoneticPr fontId="3"/>
  </si>
  <si>
    <r>
      <t xml:space="preserve"> </t>
    </r>
    <r>
      <rPr>
        <sz val="11"/>
        <rFont val="ＭＳ Ｐ明朝"/>
        <family val="1"/>
        <charset val="128"/>
      </rPr>
      <t>助成対象期間</t>
    </r>
    <rPh sb="1" eb="3">
      <t>ジョセイ</t>
    </rPh>
    <rPh sb="3" eb="5">
      <t>タイショウ</t>
    </rPh>
    <rPh sb="5" eb="7">
      <t>キカン</t>
    </rPh>
    <phoneticPr fontId="3"/>
  </si>
  <si>
    <r>
      <rPr>
        <sz val="11"/>
        <rFont val="ＭＳ Ｐ明朝"/>
        <family val="1"/>
        <charset val="128"/>
      </rPr>
      <t>助成対象期間</t>
    </r>
    <rPh sb="0" eb="2">
      <t>ジョセイ</t>
    </rPh>
    <rPh sb="2" eb="4">
      <t>タイショウ</t>
    </rPh>
    <rPh sb="4" eb="6">
      <t>キカン</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</si>
  <si>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</si>
  <si>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</si>
  <si>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</si>
  <si>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</si>
  <si>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通知内容（固定）</t>
    </r>
    <rPh sb="0" eb="2">
      <t>ツウチ</t>
    </rPh>
    <rPh sb="2" eb="4">
      <t>ナイヨウ</t>
    </rPh>
    <rPh sb="5" eb="7">
      <t>コテイ</t>
    </rPh>
    <phoneticPr fontId="3"/>
  </si>
  <si>
    <r>
      <rPr>
        <sz val="11"/>
        <rFont val="ＭＳ Ｐ明朝"/>
        <family val="1"/>
        <charset val="128"/>
      </rPr>
      <t>第１１号様式（運営費：請求書）</t>
    </r>
    <rPh sb="11" eb="14">
      <t>セイキュウショ</t>
    </rPh>
    <phoneticPr fontId="3"/>
  </si>
  <si>
    <r>
      <rPr>
        <sz val="11"/>
        <rFont val="ＭＳ Ｐ明朝"/>
        <family val="1"/>
        <charset val="128"/>
      </rPr>
      <t>助成金の振込先金融機関名とコード（カッコ内）を入力</t>
    </r>
    <rPh sb="0" eb="3">
      <t>ジョセイキン</t>
    </rPh>
    <rPh sb="4" eb="6">
      <t>フリコミ</t>
    </rPh>
    <rPh sb="6" eb="7">
      <t>サキ</t>
    </rPh>
    <rPh sb="7" eb="9">
      <t>キンユウ</t>
    </rPh>
    <rPh sb="9" eb="11">
      <t>キカン</t>
    </rPh>
    <rPh sb="11" eb="12">
      <t>メイ</t>
    </rPh>
    <rPh sb="20" eb="21">
      <t>ナイ</t>
    </rPh>
    <rPh sb="23" eb="25">
      <t>ニュウリョク</t>
    </rPh>
    <phoneticPr fontId="3"/>
  </si>
  <si>
    <r>
      <rPr>
        <sz val="11"/>
        <rFont val="ＭＳ Ｐ明朝"/>
        <family val="1"/>
        <charset val="128"/>
      </rPr>
      <t>助成金の振込先支店名とコード（カッコ内）を入力</t>
    </r>
    <rPh sb="0" eb="3">
      <t>ジョセイキン</t>
    </rPh>
    <rPh sb="4" eb="6">
      <t>フリコミ</t>
    </rPh>
    <rPh sb="6" eb="7">
      <t>サキ</t>
    </rPh>
    <rPh sb="7" eb="9">
      <t>シテン</t>
    </rPh>
    <rPh sb="9" eb="10">
      <t>メイ</t>
    </rPh>
    <rPh sb="18" eb="19">
      <t>ナイ</t>
    </rPh>
    <rPh sb="21" eb="23">
      <t>ニュウリョク</t>
    </rPh>
    <phoneticPr fontId="3"/>
  </si>
  <si>
    <t>【運営費】様式一覧（申請者⇒ 公社）</t>
    <rPh sb="1" eb="3">
      <t>ウンエイ</t>
    </rPh>
    <rPh sb="3" eb="4">
      <t>ヒ</t>
    </rPh>
    <rPh sb="5" eb="7">
      <t>ヨウシキ</t>
    </rPh>
    <rPh sb="7" eb="9">
      <t>イチラン</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</si>
  <si>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</si>
  <si>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</si>
  <si>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</si>
  <si>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</si>
  <si>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</si>
  <si>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交付申請書</t>
    <rPh sb="0" eb="2">
      <t>コウフ</t>
    </rPh>
    <rPh sb="2" eb="5">
      <t>シンセイショ</t>
    </rPh>
    <phoneticPr fontId="3"/>
  </si>
  <si>
    <t>第1号付表1</t>
    <rPh sb="0" eb="1">
      <t>ダイ</t>
    </rPh>
    <rPh sb="2" eb="3">
      <t>ゴウ</t>
    </rPh>
    <rPh sb="3" eb="5">
      <t>フヒョウ</t>
    </rPh>
    <phoneticPr fontId="3"/>
  </si>
  <si>
    <t>助成対象経費</t>
    <rPh sb="0" eb="2">
      <t>ジョセイ</t>
    </rPh>
    <rPh sb="2" eb="4">
      <t>タイショウ</t>
    </rPh>
    <rPh sb="4" eb="6">
      <t>ケイヒ</t>
    </rPh>
    <phoneticPr fontId="3"/>
  </si>
  <si>
    <t>同上</t>
    <rPh sb="0" eb="2">
      <t>ドウジョウ</t>
    </rPh>
    <phoneticPr fontId="3"/>
  </si>
  <si>
    <t>第1号付表2</t>
    <rPh sb="0" eb="1">
      <t>ダイ</t>
    </rPh>
    <rPh sb="2" eb="3">
      <t>ゴウ</t>
    </rPh>
    <rPh sb="3" eb="5">
      <t>フヒョウ</t>
    </rPh>
    <phoneticPr fontId="3"/>
  </si>
  <si>
    <t>移動式水素供給設備の運営場所等</t>
    <rPh sb="0" eb="2">
      <t>イドウ</t>
    </rPh>
    <rPh sb="2" eb="3">
      <t>シキ</t>
    </rPh>
    <rPh sb="3" eb="5">
      <t>スイソ</t>
    </rPh>
    <rPh sb="5" eb="7">
      <t>キョウキュウ</t>
    </rPh>
    <rPh sb="7" eb="9">
      <t>セツビ</t>
    </rPh>
    <rPh sb="10" eb="12">
      <t>ウンエイ</t>
    </rPh>
    <rPh sb="12" eb="14">
      <t>バショ</t>
    </rPh>
    <rPh sb="14" eb="15">
      <t>トウ</t>
    </rPh>
    <phoneticPr fontId="3"/>
  </si>
  <si>
    <t>第2号</t>
    <rPh sb="0" eb="1">
      <t>ダイ</t>
    </rPh>
    <rPh sb="2" eb="3">
      <t>ゴウ</t>
    </rPh>
    <phoneticPr fontId="3"/>
  </si>
  <si>
    <t>誓約書</t>
    <rPh sb="0" eb="3">
      <t>セイヤクショ</t>
    </rPh>
    <phoneticPr fontId="3"/>
  </si>
  <si>
    <t>第5号</t>
    <rPh sb="0" eb="1">
      <t>ダイ</t>
    </rPh>
    <rPh sb="2" eb="3">
      <t>ゴウ</t>
    </rPh>
    <phoneticPr fontId="3"/>
  </si>
  <si>
    <t>交付申請撤回届出書</t>
    <rPh sb="0" eb="2">
      <t>コウフ</t>
    </rPh>
    <rPh sb="2" eb="4">
      <t>シンセイ</t>
    </rPh>
    <rPh sb="4" eb="6">
      <t>テッカイ</t>
    </rPh>
    <rPh sb="6" eb="9">
      <t>トドケデショ</t>
    </rPh>
    <phoneticPr fontId="3"/>
  </si>
  <si>
    <t>第6号</t>
    <rPh sb="0" eb="1">
      <t>ダイ</t>
    </rPh>
    <rPh sb="2" eb="3">
      <t>ゴウ</t>
    </rPh>
    <phoneticPr fontId="3"/>
  </si>
  <si>
    <t>助成事業内容変更申請書</t>
    <rPh sb="0" eb="2">
      <t>ジョセイ</t>
    </rPh>
    <rPh sb="2" eb="4">
      <t>ジギョウ</t>
    </rPh>
    <rPh sb="4" eb="6">
      <t>ナイヨウ</t>
    </rPh>
    <rPh sb="6" eb="8">
      <t>ヘンコウ</t>
    </rPh>
    <rPh sb="8" eb="11">
      <t>シンセイショ</t>
    </rPh>
    <phoneticPr fontId="3"/>
  </si>
  <si>
    <t>変更前事前申請</t>
    <rPh sb="0" eb="2">
      <t>ヘンコウ</t>
    </rPh>
    <rPh sb="2" eb="3">
      <t>マエ</t>
    </rPh>
    <rPh sb="3" eb="5">
      <t>ジゼン</t>
    </rPh>
    <rPh sb="5" eb="7">
      <t>シンセイ</t>
    </rPh>
    <phoneticPr fontId="3"/>
  </si>
  <si>
    <t>第6号別紙</t>
    <rPh sb="0" eb="1">
      <t>ダイ</t>
    </rPh>
    <rPh sb="2" eb="3">
      <t>ゴウ</t>
    </rPh>
    <rPh sb="3" eb="5">
      <t>ベッシ</t>
    </rPh>
    <phoneticPr fontId="3"/>
  </si>
  <si>
    <t>助成対象経費（変更後）</t>
    <rPh sb="0" eb="2">
      <t>ジョセイ</t>
    </rPh>
    <rPh sb="2" eb="4">
      <t>タイショウ</t>
    </rPh>
    <rPh sb="4" eb="6">
      <t>ケイヒ</t>
    </rPh>
    <rPh sb="7" eb="9">
      <t>ヘンコウ</t>
    </rPh>
    <rPh sb="9" eb="10">
      <t>ゴ</t>
    </rPh>
    <phoneticPr fontId="3"/>
  </si>
  <si>
    <t>第8号</t>
    <rPh sb="0" eb="1">
      <t>ダイ</t>
    </rPh>
    <rPh sb="2" eb="3">
      <t>ゴウ</t>
    </rPh>
    <phoneticPr fontId="3"/>
  </si>
  <si>
    <t>変更届出書</t>
    <rPh sb="0" eb="2">
      <t>ヘンコウ</t>
    </rPh>
    <rPh sb="2" eb="5">
      <t>トドケデショ</t>
    </rPh>
    <phoneticPr fontId="3"/>
  </si>
  <si>
    <t>速やかに届出</t>
    <rPh sb="0" eb="1">
      <t>スミ</t>
    </rPh>
    <rPh sb="4" eb="5">
      <t>トドケ</t>
    </rPh>
    <rPh sb="5" eb="6">
      <t>デ</t>
    </rPh>
    <phoneticPr fontId="3"/>
  </si>
  <si>
    <t>被交付者の住所・名称・代表者氏名・登録印の変更</t>
    <rPh sb="0" eb="1">
      <t>ヒ</t>
    </rPh>
    <rPh sb="1" eb="3">
      <t>コウフ</t>
    </rPh>
    <rPh sb="3" eb="4">
      <t>シャ</t>
    </rPh>
    <phoneticPr fontId="3"/>
  </si>
  <si>
    <t>第9号</t>
    <rPh sb="0" eb="1">
      <t>ダイ</t>
    </rPh>
    <rPh sb="2" eb="3">
      <t>ゴウ</t>
    </rPh>
    <phoneticPr fontId="3"/>
  </si>
  <si>
    <t>実績報告書</t>
    <rPh sb="0" eb="2">
      <t>ジッセキ</t>
    </rPh>
    <rPh sb="2" eb="5">
      <t>ホウコクショ</t>
    </rPh>
    <phoneticPr fontId="3"/>
  </si>
  <si>
    <t>国補助金の額確定日から30日以内</t>
    <rPh sb="0" eb="1">
      <t>クニ</t>
    </rPh>
    <rPh sb="1" eb="4">
      <t>ホジョキン</t>
    </rPh>
    <rPh sb="5" eb="6">
      <t>ガク</t>
    </rPh>
    <rPh sb="6" eb="8">
      <t>カクテイ</t>
    </rPh>
    <rPh sb="8" eb="9">
      <t>ビ</t>
    </rPh>
    <rPh sb="13" eb="14">
      <t>ニチ</t>
    </rPh>
    <rPh sb="14" eb="16">
      <t>イナイ</t>
    </rPh>
    <phoneticPr fontId="3"/>
  </si>
  <si>
    <t>第9号付表1</t>
    <rPh sb="0" eb="1">
      <t>ダイ</t>
    </rPh>
    <rPh sb="2" eb="3">
      <t>ゴウ</t>
    </rPh>
    <rPh sb="3" eb="5">
      <t>フヒョウ</t>
    </rPh>
    <phoneticPr fontId="3"/>
  </si>
  <si>
    <t>第9号付表2</t>
    <rPh sb="0" eb="1">
      <t>ダイ</t>
    </rPh>
    <rPh sb="2" eb="3">
      <t>ゴウ</t>
    </rPh>
    <rPh sb="3" eb="5">
      <t>フヒョウ</t>
    </rPh>
    <phoneticPr fontId="3"/>
  </si>
  <si>
    <t>第11号</t>
    <rPh sb="0" eb="1">
      <t>ダイ</t>
    </rPh>
    <rPh sb="3" eb="4">
      <t>ゴウ</t>
    </rPh>
    <phoneticPr fontId="3"/>
  </si>
  <si>
    <t>請求書</t>
    <rPh sb="0" eb="3">
      <t>セイキュウショ</t>
    </rPh>
    <phoneticPr fontId="3"/>
  </si>
  <si>
    <t>第12号</t>
    <rPh sb="0" eb="1">
      <t>ダイ</t>
    </rPh>
    <rPh sb="3" eb="4">
      <t>ゴウ</t>
    </rPh>
    <phoneticPr fontId="3"/>
  </si>
  <si>
    <t>返還報告書</t>
    <rPh sb="0" eb="2">
      <t>ヘンカン</t>
    </rPh>
    <rPh sb="2" eb="5">
      <t>ホウコクショ</t>
    </rPh>
    <phoneticPr fontId="3"/>
  </si>
  <si>
    <t>＜様式作成のポイント＞</t>
    <rPh sb="1" eb="3">
      <t>ヨウシキ</t>
    </rPh>
    <rPh sb="3" eb="5">
      <t>サクセイ</t>
    </rPh>
    <phoneticPr fontId="3"/>
  </si>
  <si>
    <t>　・上記で反映しない項目は、各様式で直接入力してください。</t>
    <rPh sb="2" eb="4">
      <t>ジョウキ</t>
    </rPh>
    <rPh sb="5" eb="7">
      <t>ハンエイ</t>
    </rPh>
    <rPh sb="10" eb="12">
      <t>コウモク</t>
    </rPh>
    <rPh sb="14" eb="17">
      <t>カクヨウシキ</t>
    </rPh>
    <rPh sb="18" eb="20">
      <t>チョクセツ</t>
    </rPh>
    <rPh sb="20" eb="22">
      <t>ニュウリョク</t>
    </rPh>
    <phoneticPr fontId="3"/>
  </si>
  <si>
    <t>　・上記で反映後、相違や変更が生じた場合は、各様式で該当項目に直接入力してください（関数削除可）。</t>
    <rPh sb="2" eb="4">
      <t>ジョウキ</t>
    </rPh>
    <rPh sb="5" eb="7">
      <t>ハンエイ</t>
    </rPh>
    <rPh sb="7" eb="8">
      <t>ゴ</t>
    </rPh>
    <rPh sb="9" eb="11">
      <t>ソウイ</t>
    </rPh>
    <rPh sb="12" eb="14">
      <t>ヘンコウ</t>
    </rPh>
    <rPh sb="15" eb="16">
      <t>ショウ</t>
    </rPh>
    <rPh sb="18" eb="20">
      <t>バアイ</t>
    </rPh>
    <rPh sb="22" eb="23">
      <t>カク</t>
    </rPh>
    <rPh sb="23" eb="25">
      <t>ヨウシキ</t>
    </rPh>
    <rPh sb="26" eb="28">
      <t>ガイトウ</t>
    </rPh>
    <rPh sb="28" eb="30">
      <t>コウモク</t>
    </rPh>
    <rPh sb="31" eb="33">
      <t>チョクセツ</t>
    </rPh>
    <rPh sb="33" eb="35">
      <t>ニュウリョク</t>
    </rPh>
    <rPh sb="42" eb="44">
      <t>カンスウ</t>
    </rPh>
    <rPh sb="44" eb="46">
      <t>サクジョ</t>
    </rPh>
    <rPh sb="46" eb="47">
      <t>カ</t>
    </rPh>
    <phoneticPr fontId="3"/>
  </si>
  <si>
    <r>
      <rPr>
        <b/>
        <sz val="14"/>
        <rFont val="ＭＳ 明朝"/>
        <family val="1"/>
        <charset val="128"/>
      </rPr>
      <t>誓　約　書</t>
    </r>
    <rPh sb="0" eb="1">
      <t>チカイ</t>
    </rPh>
    <rPh sb="2" eb="3">
      <t>ヤク</t>
    </rPh>
    <rPh sb="4" eb="5">
      <t>ショ</t>
    </rPh>
    <phoneticPr fontId="3"/>
  </si>
  <si>
    <r>
      <rPr>
        <sz val="11"/>
        <rFont val="ＭＳ 明朝"/>
        <family val="1"/>
        <charset val="128"/>
      </rPr>
      <t>（注）交付申請に添付した書類のうち変更のあるものは、変更後の書類を添付すること。</t>
    </r>
    <rPh sb="1" eb="2">
      <t>チュウ</t>
    </rPh>
    <phoneticPr fontId="3"/>
  </si>
  <si>
    <r>
      <t xml:space="preserve"> </t>
    </r>
    <r>
      <rPr>
        <b/>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</si>
  <si>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b/>
        <sz val="11"/>
        <rFont val="ＭＳ Ｐ明朝"/>
        <family val="1"/>
        <charset val="128"/>
      </rPr>
      <t>助成金の交付上限額</t>
    </r>
    <rPh sb="1" eb="4">
      <t>ジョセイキン</t>
    </rPh>
    <rPh sb="5" eb="7">
      <t>コウフ</t>
    </rPh>
    <rPh sb="7" eb="9">
      <t>ジョウゲン</t>
    </rPh>
    <rPh sb="9" eb="10">
      <t>ガク</t>
    </rPh>
    <phoneticPr fontId="3"/>
  </si>
  <si>
    <t>（交付決定通知書）公社→申請者</t>
    <rPh sb="1" eb="3">
      <t>コウフ</t>
    </rPh>
    <rPh sb="3" eb="5">
      <t>ケッテイ</t>
    </rPh>
    <rPh sb="5" eb="8">
      <t>ツウチショ</t>
    </rPh>
    <rPh sb="9" eb="11">
      <t>コウシャ</t>
    </rPh>
    <rPh sb="12" eb="15">
      <t>シンセイシャ</t>
    </rPh>
    <phoneticPr fontId="3"/>
  </si>
  <si>
    <t>＜様式間の項目反映イメージ＞</t>
    <rPh sb="1" eb="3">
      <t>ヨウシキ</t>
    </rPh>
    <rPh sb="3" eb="4">
      <t>カン</t>
    </rPh>
    <rPh sb="5" eb="7">
      <t>コウモク</t>
    </rPh>
    <rPh sb="7" eb="9">
      <t>ハンエイ</t>
    </rPh>
    <phoneticPr fontId="3"/>
  </si>
  <si>
    <t>■交付決定内容入力■</t>
    <rPh sb="1" eb="3">
      <t>コウフ</t>
    </rPh>
    <rPh sb="3" eb="5">
      <t>ケッテイ</t>
    </rPh>
    <rPh sb="5" eb="7">
      <t>ナイヨウ</t>
    </rPh>
    <rPh sb="7" eb="9">
      <t>ニュウリョク</t>
    </rPh>
    <phoneticPr fontId="3"/>
  </si>
  <si>
    <t>2月末まで</t>
    <rPh sb="1" eb="2">
      <t>ガツ</t>
    </rPh>
    <rPh sb="2" eb="3">
      <t>マツ</t>
    </rPh>
    <phoneticPr fontId="3"/>
  </si>
  <si>
    <t>交付決定通知受領後14日以内</t>
    <rPh sb="0" eb="2">
      <t>コウフ</t>
    </rPh>
    <rPh sb="2" eb="4">
      <t>ケッテイ</t>
    </rPh>
    <rPh sb="4" eb="6">
      <t>ツウチ</t>
    </rPh>
    <rPh sb="6" eb="8">
      <t>ジュリョウ</t>
    </rPh>
    <rPh sb="8" eb="9">
      <t>ゴ</t>
    </rPh>
    <rPh sb="11" eb="12">
      <t>ニチ</t>
    </rPh>
    <rPh sb="12" eb="14">
      <t>イナイ</t>
    </rPh>
    <phoneticPr fontId="3"/>
  </si>
  <si>
    <t>変更（設備仕様又は能力・設備住所・移動式設備の運営場所及び場所数・運営日の大幅な変更ほか）・継承・中止又は廃止</t>
    <rPh sb="0" eb="2">
      <t>ヘンコウ</t>
    </rPh>
    <rPh sb="3" eb="5">
      <t>セツビ</t>
    </rPh>
    <rPh sb="5" eb="7">
      <t>シヨウ</t>
    </rPh>
    <rPh sb="7" eb="8">
      <t>マタ</t>
    </rPh>
    <rPh sb="9" eb="11">
      <t>ノウリョク</t>
    </rPh>
    <rPh sb="17" eb="19">
      <t>イドウ</t>
    </rPh>
    <rPh sb="19" eb="20">
      <t>シキ</t>
    </rPh>
    <rPh sb="20" eb="22">
      <t>セツビ</t>
    </rPh>
    <rPh sb="23" eb="25">
      <t>ウンエイ</t>
    </rPh>
    <rPh sb="25" eb="27">
      <t>バショ</t>
    </rPh>
    <rPh sb="27" eb="28">
      <t>オヨ</t>
    </rPh>
    <rPh sb="29" eb="31">
      <t>バショ</t>
    </rPh>
    <rPh sb="31" eb="32">
      <t>スウ</t>
    </rPh>
    <rPh sb="33" eb="35">
      <t>ウンエイ</t>
    </rPh>
    <rPh sb="35" eb="36">
      <t>ビ</t>
    </rPh>
    <rPh sb="37" eb="39">
      <t>オオハバ</t>
    </rPh>
    <rPh sb="40" eb="42">
      <t>ヘンコウ</t>
    </rPh>
    <rPh sb="46" eb="48">
      <t>ケイショウ</t>
    </rPh>
    <rPh sb="49" eb="51">
      <t>チュウシ</t>
    </rPh>
    <rPh sb="51" eb="52">
      <t>マタ</t>
    </rPh>
    <rPh sb="53" eb="55">
      <t>ハイシ</t>
    </rPh>
    <phoneticPr fontId="3"/>
  </si>
  <si>
    <t>　・はじめに、「交付申請書」に入力してください。</t>
    <rPh sb="8" eb="10">
      <t>コウフ</t>
    </rPh>
    <rPh sb="10" eb="13">
      <t>シンセイショ</t>
    </rPh>
    <rPh sb="15" eb="17">
      <t>ニュウリョク</t>
    </rPh>
    <phoneticPr fontId="3"/>
  </si>
  <si>
    <t>　・他の様式で「交付申請書」と同一項目については、自動的に反映されます（一部項目は除く）。</t>
    <rPh sb="2" eb="3">
      <t>タ</t>
    </rPh>
    <rPh sb="4" eb="6">
      <t>ヨウシキ</t>
    </rPh>
    <rPh sb="8" eb="10">
      <t>コウフ</t>
    </rPh>
    <rPh sb="10" eb="13">
      <t>シンセイショ</t>
    </rPh>
    <rPh sb="15" eb="17">
      <t>ドウイツ</t>
    </rPh>
    <rPh sb="17" eb="19">
      <t>コウモク</t>
    </rPh>
    <rPh sb="25" eb="27">
      <t>ジドウ</t>
    </rPh>
    <rPh sb="27" eb="28">
      <t>テキ</t>
    </rPh>
    <rPh sb="29" eb="31">
      <t>ハンエイ</t>
    </rPh>
    <rPh sb="36" eb="38">
      <t>イチブ</t>
    </rPh>
    <rPh sb="38" eb="40">
      <t>コウモク</t>
    </rPh>
    <rPh sb="41" eb="42">
      <t>ノゾ</t>
    </rPh>
    <phoneticPr fontId="3"/>
  </si>
  <si>
    <t>　・「交付決定通知書」を受領したら、[■交付決定内容入力■]シートに必要事項を入力してください。</t>
    <rPh sb="3" eb="5">
      <t>コウフ</t>
    </rPh>
    <rPh sb="5" eb="7">
      <t>ケッテイ</t>
    </rPh>
    <rPh sb="7" eb="10">
      <t>ツウチショ</t>
    </rPh>
    <rPh sb="12" eb="14">
      <t>ジュリョウ</t>
    </rPh>
    <rPh sb="20" eb="22">
      <t>コウフ</t>
    </rPh>
    <rPh sb="22" eb="24">
      <t>ケッテイ</t>
    </rPh>
    <rPh sb="24" eb="26">
      <t>ナイヨウ</t>
    </rPh>
    <rPh sb="26" eb="28">
      <t>ニュウリョク</t>
    </rPh>
    <rPh sb="34" eb="36">
      <t>ヒツヨウ</t>
    </rPh>
    <rPh sb="36" eb="38">
      <t>ジコウ</t>
    </rPh>
    <rPh sb="39" eb="41">
      <t>ニュウリョク</t>
    </rPh>
    <phoneticPr fontId="3"/>
  </si>
  <si>
    <t>　　「実績報告書」などの他の様式に反映されます。</t>
    <rPh sb="3" eb="5">
      <t>ジッセキ</t>
    </rPh>
    <rPh sb="5" eb="8">
      <t>ホウコクショ</t>
    </rPh>
    <phoneticPr fontId="3"/>
  </si>
  <si>
    <t>交付申請時</t>
    <rPh sb="0" eb="2">
      <t>コウフ</t>
    </rPh>
    <rPh sb="2" eb="4">
      <t>シンセイ</t>
    </rPh>
    <rPh sb="4" eb="5">
      <t>ジ</t>
    </rPh>
    <phoneticPr fontId="3"/>
  </si>
  <si>
    <t>交付決定時</t>
    <rPh sb="0" eb="2">
      <t>コウフ</t>
    </rPh>
    <rPh sb="2" eb="4">
      <t>ケッテイ</t>
    </rPh>
    <rPh sb="4" eb="5">
      <t>ジ</t>
    </rPh>
    <phoneticPr fontId="3"/>
  </si>
  <si>
    <t>実績報告等</t>
    <rPh sb="0" eb="2">
      <t>ジッセキ</t>
    </rPh>
    <rPh sb="2" eb="4">
      <t>ホウコク</t>
    </rPh>
    <rPh sb="4" eb="5">
      <t>トウ</t>
    </rPh>
    <phoneticPr fontId="3"/>
  </si>
  <si>
    <t>申請者</t>
    <rPh sb="0" eb="3">
      <t>シンセイシャ</t>
    </rPh>
    <phoneticPr fontId="3"/>
  </si>
  <si>
    <t>公社</t>
    <rPh sb="0" eb="2">
      <t>コウシャ</t>
    </rPh>
    <phoneticPr fontId="3"/>
  </si>
  <si>
    <r>
      <rPr>
        <b/>
        <sz val="10"/>
        <color rgb="FFC00000"/>
        <rFont val="ＭＳ Ｐ明朝"/>
        <family val="1"/>
        <charset val="128"/>
      </rPr>
      <t>↓■交付決定内容入力■から自動表示（変更時は</t>
    </r>
    <r>
      <rPr>
        <b/>
        <sz val="10"/>
        <color rgb="FFC00000"/>
        <rFont val="Century"/>
        <family val="1"/>
      </rPr>
      <t>yy/m/d</t>
    </r>
    <r>
      <rPr>
        <b/>
        <sz val="10"/>
        <color rgb="FFC00000"/>
        <rFont val="ＭＳ Ｐ明朝"/>
        <family val="1"/>
        <charset val="128"/>
      </rPr>
      <t>形式（西暦）で上書き入力）↓</t>
    </r>
    <rPh sb="13" eb="15">
      <t>ジドウ</t>
    </rPh>
    <rPh sb="15" eb="17">
      <t>ヒョウジ</t>
    </rPh>
    <rPh sb="18" eb="20">
      <t>ヘンコウ</t>
    </rPh>
    <rPh sb="20" eb="21">
      <t>ジ</t>
    </rPh>
    <rPh sb="31" eb="33">
      <t>セイレキ</t>
    </rPh>
    <rPh sb="35" eb="37">
      <t>ウワガ</t>
    </rPh>
    <rPh sb="38" eb="40">
      <t>ニュウリョク</t>
    </rPh>
    <phoneticPr fontId="3"/>
  </si>
  <si>
    <r>
      <rPr>
        <sz val="11"/>
        <rFont val="ＭＳ 明朝"/>
        <family val="1"/>
        <charset val="128"/>
      </rPr>
      <t>「交付決定通知書」（第３号様式）イメージ</t>
    </r>
    <rPh sb="1" eb="3">
      <t>コウフ</t>
    </rPh>
    <rPh sb="3" eb="5">
      <t>ケッテイ</t>
    </rPh>
    <rPh sb="5" eb="8">
      <t>ツウチショ</t>
    </rPh>
    <rPh sb="10" eb="11">
      <t>ダイ</t>
    </rPh>
    <rPh sb="12" eb="13">
      <t>ゴウ</t>
    </rPh>
    <rPh sb="13" eb="15">
      <t>ヨウシキ</t>
    </rPh>
    <phoneticPr fontId="3"/>
  </si>
  <si>
    <r>
      <rPr>
        <b/>
        <sz val="11"/>
        <rFont val="ＭＳ Ｐ明朝"/>
        <family val="1"/>
        <charset val="128"/>
      </rPr>
      <t>交付決定日：</t>
    </r>
    <rPh sb="0" eb="2">
      <t>コウフ</t>
    </rPh>
    <rPh sb="2" eb="4">
      <t>ケッテイ</t>
    </rPh>
    <rPh sb="4" eb="5">
      <t>ビ</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</si>
  <si>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11" eb="14">
      <t>ジョセイキン</t>
    </rPh>
    <rPh sb="14" eb="16">
      <t>コウフ</t>
    </rPh>
    <rPh sb="16" eb="18">
      <t>ケッテイ</t>
    </rPh>
    <rPh sb="18" eb="20">
      <t>バンゴウ</t>
    </rPh>
    <rPh sb="22" eb="24">
      <t>ヒョウジ</t>
    </rPh>
    <phoneticPr fontId="3"/>
  </si>
  <si>
    <r>
      <rPr>
        <sz val="11"/>
        <rFont val="ＭＳ Ｐ明朝"/>
        <family val="1"/>
        <charset val="128"/>
      </rPr>
      <t>■交付決定内容入力■「助成金交付決定番号」を表示</t>
    </r>
    <rPh sb="1" eb="3">
      <t>コウフ</t>
    </rPh>
    <rPh sb="3" eb="5">
      <t>ケッテイ</t>
    </rPh>
    <rPh sb="5" eb="7">
      <t>ナイヨウ</t>
    </rPh>
    <rPh sb="7" eb="9">
      <t>ニュウリョク</t>
    </rPh>
    <rPh sb="22" eb="24">
      <t>ヒョウジ</t>
    </rPh>
    <phoneticPr fontId="3"/>
  </si>
  <si>
    <r>
      <rPr>
        <sz val="11"/>
        <rFont val="ＭＳ Ｐ明朝"/>
        <family val="1"/>
        <charset val="128"/>
      </rPr>
      <t>★</t>
    </r>
    <phoneticPr fontId="3"/>
  </si>
  <si>
    <r>
      <rPr>
        <sz val="11"/>
        <rFont val="ＭＳ Ｐ明朝"/>
        <family val="1"/>
        <charset val="128"/>
      </rPr>
      <t>本申請書の提出日　※</t>
    </r>
    <r>
      <rPr>
        <sz val="11"/>
        <rFont val="Century"/>
        <family val="1"/>
      </rPr>
      <t>yy/m/d</t>
    </r>
    <r>
      <rPr>
        <sz val="11"/>
        <rFont val="ＭＳ Ｐ明朝"/>
        <family val="1"/>
        <charset val="128"/>
      </rPr>
      <t>（西暦）形式で入力　＜和暦で表示＞</t>
    </r>
    <rPh sb="0" eb="1">
      <t>ホン</t>
    </rPh>
    <rPh sb="1" eb="4">
      <t>シンセイショ</t>
    </rPh>
    <rPh sb="5" eb="7">
      <t>テイシュツ</t>
    </rPh>
    <rPh sb="7" eb="8">
      <t>ビ</t>
    </rPh>
    <phoneticPr fontId="3"/>
  </si>
  <si>
    <r>
      <rPr>
        <sz val="11"/>
        <rFont val="ＭＳ Ｐ明朝"/>
        <family val="1"/>
        <charset val="128"/>
      </rPr>
      <t>国活動費補助金の交付決定通知書（様式第</t>
    </r>
    <r>
      <rPr>
        <sz val="11"/>
        <rFont val="Century"/>
        <family val="1"/>
      </rPr>
      <t>2</t>
    </r>
    <r>
      <rPr>
        <sz val="11"/>
        <rFont val="ＭＳ Ｐ明朝"/>
        <family val="1"/>
        <charset val="128"/>
      </rPr>
      <t>）「交付決定日」を入力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2">
      <t>ケッテイ</t>
    </rPh>
    <rPh sb="12" eb="15">
      <t>ツウチショ</t>
    </rPh>
    <rPh sb="22" eb="24">
      <t>コウフ</t>
    </rPh>
    <rPh sb="24" eb="26">
      <t>ケッテイ</t>
    </rPh>
    <rPh sb="26" eb="27">
      <t>ニチ</t>
    </rPh>
    <rPh sb="29" eb="31">
      <t>ニュウリョク</t>
    </rPh>
    <phoneticPr fontId="3"/>
  </si>
  <si>
    <r>
      <rPr>
        <sz val="11"/>
        <rFont val="ＭＳ Ｐ明朝"/>
        <family val="1"/>
        <charset val="128"/>
      </rPr>
      <t>国活動費補助金の交付申請書（様式第</t>
    </r>
    <r>
      <rPr>
        <sz val="11"/>
        <rFont val="Century"/>
        <family val="1"/>
      </rPr>
      <t>1</t>
    </r>
    <r>
      <rPr>
        <sz val="11"/>
        <rFont val="ＭＳ Ｐ明朝"/>
        <family val="1"/>
        <charset val="128"/>
      </rPr>
      <t>）「運営開始（予定）日」を入力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コウフ</t>
    </rPh>
    <rPh sb="10" eb="13">
      <t>シンセイショ</t>
    </rPh>
    <rPh sb="14" eb="16">
      <t>ヨウシキ</t>
    </rPh>
    <rPh sb="16" eb="17">
      <t>ダイ</t>
    </rPh>
    <rPh sb="20" eb="22">
      <t>ウンエイ</t>
    </rPh>
    <rPh sb="22" eb="24">
      <t>カイシ</t>
    </rPh>
    <rPh sb="25" eb="27">
      <t>ヨテイ</t>
    </rPh>
    <rPh sb="28" eb="29">
      <t>ビ</t>
    </rPh>
    <rPh sb="31" eb="33">
      <t>ニュウリョク</t>
    </rPh>
    <phoneticPr fontId="3"/>
  </si>
  <si>
    <r>
      <rPr>
        <sz val="11"/>
        <rFont val="ＭＳ Ｐ明朝"/>
        <family val="1"/>
        <charset val="128"/>
      </rPr>
      <t>国活動費補助金の実績報告書（様式第</t>
    </r>
    <r>
      <rPr>
        <sz val="11"/>
        <rFont val="Century"/>
        <family val="1"/>
      </rPr>
      <t>8</t>
    </r>
    <r>
      <rPr>
        <sz val="11"/>
        <rFont val="ＭＳ Ｐ明朝"/>
        <family val="1"/>
        <charset val="128"/>
      </rPr>
      <t>）「補助対象期間」を入力　※</t>
    </r>
    <r>
      <rPr>
        <sz val="11"/>
        <rFont val="Century"/>
        <family val="1"/>
      </rPr>
      <t>yy/m/d</t>
    </r>
    <r>
      <rPr>
        <sz val="11"/>
        <rFont val="ＭＳ Ｐ明朝"/>
        <family val="1"/>
        <charset val="128"/>
      </rPr>
      <t>（西暦）形式で入力　＜和暦で表示＞</t>
    </r>
    <rPh sb="0" eb="1">
      <t>クニ</t>
    </rPh>
    <rPh sb="1" eb="3">
      <t>カツドウ</t>
    </rPh>
    <rPh sb="3" eb="4">
      <t>ヒ</t>
    </rPh>
    <rPh sb="4" eb="7">
      <t>ホジョキン</t>
    </rPh>
    <rPh sb="8" eb="10">
      <t>ジッセキ</t>
    </rPh>
    <rPh sb="10" eb="13">
      <t>ホウコクショ</t>
    </rPh>
    <rPh sb="20" eb="22">
      <t>ホジョ</t>
    </rPh>
    <rPh sb="22" eb="24">
      <t>タイショウ</t>
    </rPh>
    <rPh sb="24" eb="26">
      <t>キカン</t>
    </rPh>
    <rPh sb="28" eb="30">
      <t>ニュウリョク</t>
    </rPh>
    <phoneticPr fontId="3"/>
  </si>
  <si>
    <t>定置式の場合は提出不要</t>
    <rPh sb="0" eb="2">
      <t>テイチ</t>
    </rPh>
    <rPh sb="2" eb="3">
      <t>シキ</t>
    </rPh>
    <rPh sb="4" eb="6">
      <t>バアイ</t>
    </rPh>
    <rPh sb="7" eb="9">
      <t>テイシュツ</t>
    </rPh>
    <rPh sb="9" eb="11">
      <t>フヨウ</t>
    </rPh>
    <phoneticPr fontId="3"/>
  </si>
  <si>
    <t>「交付決定通知書」を受領後、必要項目を入力</t>
    <rPh sb="1" eb="3">
      <t>コウフ</t>
    </rPh>
    <rPh sb="3" eb="5">
      <t>ケッテイ</t>
    </rPh>
    <rPh sb="5" eb="8">
      <t>ツウチショ</t>
    </rPh>
    <rPh sb="10" eb="12">
      <t>ジュリョウ</t>
    </rPh>
    <rPh sb="12" eb="13">
      <t>ゴ</t>
    </rPh>
    <rPh sb="14" eb="16">
      <t>ヒツヨウ</t>
    </rPh>
    <rPh sb="16" eb="18">
      <t>コウモク</t>
    </rPh>
    <rPh sb="19" eb="21">
      <t>ニュウリョク</t>
    </rPh>
    <phoneticPr fontId="3"/>
  </si>
  <si>
    <r>
      <rPr>
        <sz val="11"/>
        <rFont val="ＭＳ Ｐ明朝"/>
        <family val="1"/>
        <charset val="128"/>
      </rPr>
      <t>運営場所に設置する
付帯設備の有無（設備名称）</t>
    </r>
    <phoneticPr fontId="3"/>
  </si>
  <si>
    <r>
      <rPr>
        <sz val="11"/>
        <rFont val="ＭＳ Ｐ明朝"/>
        <family val="1"/>
        <charset val="128"/>
      </rPr>
      <t>運営場所に設置する
付帯設備の有無（設備名称）</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</si>
  <si>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</si>
  <si>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</si>
  <si>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</si>
  <si>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</si>
  <si>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（注）連名による申請の場合（例：事業者①、事業者②）</t>
    </r>
    <rPh sb="1" eb="2">
      <t>チュウ</t>
    </rPh>
    <rPh sb="3" eb="5">
      <t>レンメイ</t>
    </rPh>
    <rPh sb="8" eb="10">
      <t>シンセイ</t>
    </rPh>
    <rPh sb="11" eb="13">
      <t>バアイ</t>
    </rPh>
    <rPh sb="14" eb="15">
      <t>レイ</t>
    </rPh>
    <rPh sb="16" eb="19">
      <t>ジギョウシャ</t>
    </rPh>
    <rPh sb="21" eb="24">
      <t>ジギョウシャ</t>
    </rPh>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</si>
  <si>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</si>
  <si>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</si>
  <si>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t>
    </r>
    <phoneticPr fontId="3"/>
  </si>
  <si>
    <r>
      <rPr>
        <sz val="11"/>
        <rFont val="ＭＳ 明朝"/>
        <family val="1"/>
        <charset val="128"/>
      </rPr>
      <t>第１号様式（第７条関係）</t>
    </r>
    <phoneticPr fontId="3"/>
  </si>
  <si>
    <r>
      <t xml:space="preserve"> </t>
    </r>
    <r>
      <rPr>
        <sz val="11"/>
        <rFont val="ＭＳ Ｐ明朝"/>
        <family val="1"/>
        <charset val="128"/>
      </rPr>
      <t>－</t>
    </r>
    <phoneticPr fontId="3"/>
  </si>
  <si>
    <r>
      <rPr>
        <sz val="11"/>
        <rFont val="ＭＳ Ｐ明朝"/>
        <family val="1"/>
        <charset val="128"/>
      </rPr>
      <t>水素供給設備名称</t>
    </r>
    <phoneticPr fontId="3"/>
  </si>
  <si>
    <r>
      <rPr>
        <sz val="11"/>
        <rFont val="ＭＳ Ｐ明朝"/>
        <family val="1"/>
        <charset val="128"/>
      </rPr>
      <t>設置事業所住所</t>
    </r>
    <phoneticPr fontId="3"/>
  </si>
  <si>
    <r>
      <rPr>
        <sz val="11"/>
        <rFont val="ＭＳ Ｐ明朝"/>
        <family val="1"/>
        <charset val="128"/>
      </rPr>
      <t>都内と都外の運営場所数を入力</t>
    </r>
    <phoneticPr fontId="3"/>
  </si>
  <si>
    <r>
      <rPr>
        <sz val="11"/>
        <rFont val="ＭＳ Ｐ明朝"/>
        <family val="1"/>
        <charset val="128"/>
      </rPr>
      <t>★</t>
    </r>
    <phoneticPr fontId="3"/>
  </si>
  <si>
    <r>
      <rPr>
        <sz val="11"/>
        <rFont val="ＭＳ Ｐ明朝"/>
        <family val="1"/>
        <charset val="128"/>
      </rPr>
      <t>中小事業者</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</si>
  <si>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</si>
  <si>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</si>
  <si>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</si>
  <si>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メール</t>
    </r>
    <phoneticPr fontId="3"/>
  </si>
  <si>
    <r>
      <rPr>
        <sz val="11"/>
        <rFont val="ＭＳ 明朝"/>
        <family val="1"/>
        <charset val="128"/>
      </rPr>
      <t>第５号様式（第１０条関係）</t>
    </r>
    <phoneticPr fontId="3"/>
  </si>
  <si>
    <r>
      <rPr>
        <sz val="11"/>
        <rFont val="ＭＳ Ｐ明朝"/>
        <family val="1"/>
        <charset val="128"/>
      </rPr>
      <t>★</t>
    </r>
    <phoneticPr fontId="3"/>
  </si>
  <si>
    <r>
      <rPr>
        <sz val="11"/>
        <rFont val="ＭＳ 明朝"/>
        <family val="1"/>
        <charset val="128"/>
      </rPr>
      <t>第６号様式（第１１条関係）</t>
    </r>
    <phoneticPr fontId="3"/>
  </si>
  <si>
    <r>
      <rPr>
        <sz val="11"/>
        <rFont val="ＭＳ 明朝"/>
        <family val="1"/>
        <charset val="128"/>
      </rPr>
      <t>第８号様式（第１１条関係）</t>
    </r>
    <phoneticPr fontId="3"/>
  </si>
  <si>
    <r>
      <rPr>
        <sz val="11"/>
        <rFont val="ＭＳ Ｐ明朝"/>
        <family val="1"/>
        <charset val="128"/>
      </rPr>
      <t>助成金交付決定番号</t>
    </r>
    <phoneticPr fontId="3"/>
  </si>
  <si>
    <r>
      <rPr>
        <sz val="11"/>
        <rFont val="ＭＳ Ｐ明朝"/>
        <family val="1"/>
        <charset val="128"/>
      </rPr>
      <t>～</t>
    </r>
    <phoneticPr fontId="3"/>
  </si>
  <si>
    <r>
      <rPr>
        <sz val="11"/>
        <rFont val="ＭＳ Ｐ明朝"/>
        <family val="1"/>
        <charset val="128"/>
      </rPr>
      <t>国　確定額</t>
    </r>
    <rPh sb="0" eb="1">
      <t>クニ</t>
    </rPh>
    <rPh sb="2" eb="4">
      <t>カクテイ</t>
    </rPh>
    <rPh sb="4" eb="5">
      <t>ガク</t>
    </rPh>
    <phoneticPr fontId="3"/>
  </si>
  <si>
    <r>
      <rPr>
        <sz val="11"/>
        <rFont val="ＭＳ 明朝"/>
        <family val="1"/>
        <charset val="128"/>
      </rPr>
      <t>第１１号様式（第１４条関係）</t>
    </r>
    <phoneticPr fontId="3"/>
  </si>
  <si>
    <r>
      <rPr>
        <sz val="11"/>
        <rFont val="ＭＳ Ｐ明朝"/>
        <family val="1"/>
        <charset val="128"/>
      </rPr>
      <t>実績報告書（第</t>
    </r>
    <r>
      <rPr>
        <sz val="11"/>
        <rFont val="Century"/>
        <family val="1"/>
      </rPr>
      <t>9</t>
    </r>
    <r>
      <rPr>
        <sz val="11"/>
        <rFont val="ＭＳ Ｐ明朝"/>
        <family val="1"/>
        <charset val="128"/>
      </rPr>
      <t>号様式）「助成金算定額」を表示</t>
    </r>
    <phoneticPr fontId="3"/>
  </si>
  <si>
    <r>
      <rPr>
        <sz val="11"/>
        <rFont val="ＭＳ 明朝"/>
        <family val="1"/>
        <charset val="128"/>
      </rPr>
      <t>第１２号様式（第１７条関係）</t>
    </r>
    <phoneticPr fontId="3"/>
  </si>
  <si>
    <r>
      <rPr>
        <sz val="11"/>
        <rFont val="ＭＳ 明朝"/>
        <family val="1"/>
        <charset val="128"/>
      </rPr>
      <t>■交付決定内容入力■</t>
    </r>
    <phoneticPr fontId="3"/>
  </si>
  <si>
    <r>
      <rPr>
        <sz val="11"/>
        <rFont val="ＭＳ Ｐ明朝"/>
        <family val="1"/>
        <charset val="128"/>
      </rPr>
      <t>助成金交付決定番号</t>
    </r>
    <phoneticPr fontId="3"/>
  </si>
  <si>
    <r>
      <rPr>
        <sz val="11"/>
        <rFont val="ＭＳ Ｐ明朝"/>
        <family val="1"/>
        <charset val="128"/>
      </rPr>
      <t>水素供給設備名称</t>
    </r>
    <phoneticPr fontId="3"/>
  </si>
  <si>
    <r>
      <rPr>
        <sz val="11"/>
        <rFont val="ＭＳ Ｐ明朝"/>
        <family val="1"/>
        <charset val="128"/>
      </rPr>
      <t>交付申請書（第</t>
    </r>
    <r>
      <rPr>
        <sz val="11"/>
        <rFont val="Century"/>
        <family val="1"/>
      </rPr>
      <t>1</t>
    </r>
    <r>
      <rPr>
        <sz val="11"/>
        <rFont val="ＭＳ Ｐ明朝"/>
        <family val="1"/>
        <charset val="128"/>
      </rPr>
      <t>号様式）「水素供給設備名称」を表示</t>
    </r>
    <phoneticPr fontId="3"/>
  </si>
  <si>
    <r>
      <rPr>
        <sz val="11"/>
        <rFont val="ＭＳ Ｐ明朝"/>
        <family val="1"/>
        <charset val="128"/>
      </rPr>
      <t>（</t>
    </r>
    <phoneticPr fontId="3"/>
  </si>
  <si>
    <r>
      <rPr>
        <sz val="11"/>
        <rFont val="ＭＳ Ｐ明朝"/>
        <family val="1"/>
        <charset val="128"/>
      </rPr>
      <t>）</t>
    </r>
    <phoneticPr fontId="3"/>
  </si>
  <si>
    <r>
      <rPr>
        <sz val="11"/>
        <rFont val="ＭＳ Ｐ明朝"/>
        <family val="1"/>
        <charset val="128"/>
      </rPr>
      <t>金融機関名（コード）</t>
    </r>
    <phoneticPr fontId="3"/>
  </si>
  <si>
    <r>
      <rPr>
        <sz val="11"/>
        <rFont val="ＭＳ Ｐ明朝"/>
        <family val="1"/>
        <charset val="128"/>
      </rPr>
      <t>支店名（コード）</t>
    </r>
    <phoneticPr fontId="3"/>
  </si>
  <si>
    <r>
      <rPr>
        <sz val="11"/>
        <rFont val="ＭＳ Ｐ明朝"/>
        <family val="1"/>
        <charset val="128"/>
      </rPr>
      <t>預金種別</t>
    </r>
    <phoneticPr fontId="3"/>
  </si>
  <si>
    <r>
      <rPr>
        <sz val="11"/>
        <rFont val="ＭＳ Ｐ明朝"/>
        <family val="1"/>
        <charset val="128"/>
      </rPr>
      <t>口座番号</t>
    </r>
    <phoneticPr fontId="3"/>
  </si>
  <si>
    <r>
      <rPr>
        <sz val="11"/>
        <rFont val="ＭＳ Ｐ明朝"/>
        <family val="1"/>
        <charset val="128"/>
      </rPr>
      <t>口座名義人（カナ記入）</t>
    </r>
    <phoneticPr fontId="3"/>
  </si>
  <si>
    <r>
      <rPr>
        <sz val="11"/>
        <rFont val="ＭＳ 明朝"/>
        <family val="1"/>
        <charset val="128"/>
      </rPr>
      <t>（注）振込口座が確認できる資料（通帳等）のコピーを添付すること。</t>
    </r>
    <phoneticPr fontId="3"/>
  </si>
  <si>
    <t>作成日</t>
    <rPh sb="0" eb="2">
      <t>サクセイ</t>
    </rPh>
    <rPh sb="2" eb="3">
      <t>ビ</t>
    </rPh>
    <phoneticPr fontId="3"/>
  </si>
  <si>
    <t>燃料電池バス対応（１系統）</t>
    <rPh sb="10" eb="12">
      <t>ケイトウ</t>
    </rPh>
    <phoneticPr fontId="3"/>
  </si>
  <si>
    <t>燃料電池バス対応（２系統）</t>
    <rPh sb="10" eb="12">
      <t>ケイトウ</t>
    </rPh>
    <phoneticPr fontId="3"/>
  </si>
  <si>
    <r>
      <t xml:space="preserve"> </t>
    </r>
    <r>
      <rPr>
        <sz val="11"/>
        <rFont val="ＭＳ Ｐ明朝"/>
        <family val="1"/>
        <charset val="128"/>
      </rPr>
      <t>助成対象経費</t>
    </r>
    <rPh sb="1" eb="3">
      <t>ジョセイ</t>
    </rPh>
    <rPh sb="3" eb="5">
      <t>タイショウ</t>
    </rPh>
    <rPh sb="5" eb="7">
      <t>ケイヒ</t>
    </rPh>
    <phoneticPr fontId="3"/>
  </si>
  <si>
    <t>作成日</t>
    <rPh sb="0" eb="2">
      <t>サクセイ</t>
    </rPh>
    <rPh sb="2" eb="3">
      <t>ビ</t>
    </rPh>
    <phoneticPr fontId="3"/>
  </si>
  <si>
    <t>該当する助成金実績額を記入</t>
    <rPh sb="0" eb="2">
      <t>ガイトウ</t>
    </rPh>
    <rPh sb="4" eb="7">
      <t>ジョセイキン</t>
    </rPh>
    <rPh sb="7" eb="9">
      <t>ジッセキ</t>
    </rPh>
    <rPh sb="9" eb="10">
      <t>ガク</t>
    </rPh>
    <rPh sb="11" eb="13">
      <t>キニュウ</t>
    </rPh>
    <phoneticPr fontId="3"/>
  </si>
  <si>
    <t>該当する助成金額を記入</t>
    <rPh sb="0" eb="2">
      <t>ガイトウ</t>
    </rPh>
    <rPh sb="4" eb="6">
      <t>ジョセイ</t>
    </rPh>
    <rPh sb="6" eb="8">
      <t>キンガク</t>
    </rPh>
    <rPh sb="9" eb="11">
      <t>キニュウ</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</si>
  <si>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</si>
  <si>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</si>
  <si>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t>事業者規模</t>
    <rPh sb="0" eb="5">
      <t>ジギョウシャキボ</t>
    </rPh>
    <phoneticPr fontId="3"/>
  </si>
  <si>
    <t>大規模</t>
    <rPh sb="0" eb="3">
      <t>ダイキボ</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</si>
  <si>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</si>
  <si>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</si>
  <si>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</si>
  <si>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</si>
  <si>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</si>
  <si>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申請者は、国、地方公共団体、独立行政法人及び国の出資又は費用負担の比率が５０パーセントを超える法人ではありません。</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</si>
  <si>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</si>
  <si>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</si>
  <si>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</si>
  <si>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</si>
  <si>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</si>
  <si>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</si>
  <si>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</si>
  <si>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</si>
  <si>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</si>
  <si>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</si>
  <si>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</si>
  <si>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</si>
  <si>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登録印①</t>
    </r>
    <rPh sb="0" eb="2">
      <t>トウロク</t>
    </rPh>
    <rPh sb="2" eb="3">
      <t>イン</t>
    </rPh>
    <phoneticPr fontId="3"/>
  </si>
  <si>
    <t>【事業者①】登録印を押印（Ｊグランツの場合は不要）</t>
    <rPh sb="6" eb="8">
      <t>トウロク</t>
    </rPh>
    <rPh sb="8" eb="9">
      <t>イン</t>
    </rPh>
    <rPh sb="10" eb="12">
      <t>オウイン</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</si>
  <si>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</si>
  <si>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</si>
  <si>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</si>
  <si>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</si>
  <si>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</si>
  <si>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</si>
  <si>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</si>
  <si>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</si>
  <si>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登録印②（連名）</t>
    <rPh sb="0" eb="2">
      <t>トウロク</t>
    </rPh>
    <rPh sb="2" eb="3">
      <t>イン</t>
    </rPh>
    <phoneticPr fontId="3"/>
  </si>
  <si>
    <t>【連名の場合：事業者②】登録印を押印（Ｊグランツの場合は不要）</t>
    <rPh sb="12" eb="14">
      <t>トウロク</t>
    </rPh>
    <rPh sb="14" eb="15">
      <t>イン</t>
    </rPh>
    <rPh sb="16" eb="18">
      <t>オウイン</t>
    </rPh>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</si>
  <si>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</si>
  <si>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</si>
  <si>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</si>
  <si>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</si>
  <si>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</si>
  <si>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</si>
  <si>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</si>
  <si>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</si>
  <si>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</si>
  <si>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第１号様式（運営費：交付申請書）</t>
    <phoneticPr fontId="3"/>
  </si>
  <si>
    <t>第２号様式（運営費：誓約書）</t>
    <rPh sb="10" eb="13">
      <t>セイヤクショ</t>
    </rPh>
    <phoneticPr fontId="3"/>
  </si>
  <si>
    <r>
      <rPr>
        <sz val="11"/>
        <rFont val="ＭＳ 明朝"/>
        <family val="1"/>
        <charset val="128"/>
      </rPr>
      <t>　燃料電池自動車用水素供給設備需要創出活動費支援事業における燃料電池自動車用水素供給設備の設備運営費に関する助成金交付要綱第</t>
    </r>
    <r>
      <rPr>
        <sz val="11"/>
        <rFont val="Century"/>
        <family val="1"/>
      </rPr>
      <t>7</t>
    </r>
    <r>
      <rPr>
        <sz val="11"/>
        <rFont val="ＭＳ 明朝"/>
        <family val="1"/>
        <charset val="128"/>
      </rPr>
      <t>条第</t>
    </r>
    <r>
      <rPr>
        <sz val="11"/>
        <rFont val="Century"/>
        <family val="1"/>
      </rPr>
      <t>1</t>
    </r>
    <r>
      <rPr>
        <sz val="11"/>
        <rFont val="ＭＳ 明朝"/>
        <family val="1"/>
        <charset val="128"/>
      </rPr>
      <t>項の規定に基づき、下記のとおり申請します。
　なお、同要綱に定めるところに従うことを承知の上申請します。</t>
    </r>
    <phoneticPr fontId="3"/>
  </si>
  <si>
    <t>燃料電池自動車用水素供給設備需要創出活動費支援事業における</t>
    <phoneticPr fontId="3"/>
  </si>
  <si>
    <t>燃料電池自動車用水素供給設備の設備運営費の助成金</t>
    <rPh sb="15" eb="17">
      <t>セツビ</t>
    </rPh>
    <rPh sb="17" eb="19">
      <t>ウンエイ</t>
    </rPh>
    <rPh sb="19" eb="20">
      <t>ヒ</t>
    </rPh>
    <phoneticPr fontId="3"/>
  </si>
  <si>
    <r>
      <rPr>
        <sz val="11"/>
        <rFont val="ＭＳ Ｐ明朝"/>
        <family val="1"/>
        <charset val="128"/>
      </rPr>
      <t>付けで交付決定のあった標記助成金に係る事業について、燃料電池自動車用水素供給設備需要創出活動費支援事業における燃料電池自動車用水素供給設備の設備運営費に関する助成金交付要綱第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1</t>
    </r>
    <r>
      <rPr>
        <sz val="11"/>
        <rFont val="ＭＳ Ｐ明朝"/>
        <family val="1"/>
        <charset val="128"/>
      </rPr>
      <t>項の規定に基づき、下記のとおり助成事業内容の変更を申請します。</t>
    </r>
    <phoneticPr fontId="3"/>
  </si>
  <si>
    <r>
      <rPr>
        <sz val="11"/>
        <rFont val="ＭＳ Ｐ明朝"/>
        <family val="1"/>
        <charset val="128"/>
      </rPr>
      <t>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t>
    </r>
    <r>
      <rPr>
        <sz val="11"/>
        <rFont val="Century"/>
        <family val="1"/>
      </rPr>
      <t>10</t>
    </r>
    <r>
      <rPr>
        <sz val="11"/>
        <rFont val="ＭＳ Ｐ明朝"/>
        <family val="1"/>
        <charset val="128"/>
      </rPr>
      <t>条第</t>
    </r>
    <r>
      <rPr>
        <sz val="11"/>
        <rFont val="Century"/>
        <family val="1"/>
      </rPr>
      <t>1</t>
    </r>
    <r>
      <rPr>
        <sz val="11"/>
        <rFont val="ＭＳ Ｐ明朝"/>
        <family val="1"/>
        <charset val="128"/>
      </rPr>
      <t>項の規定に基づき、届出します。</t>
    </r>
    <phoneticPr fontId="3"/>
  </si>
  <si>
    <r>
      <rPr>
        <sz val="11"/>
        <rFont val="ＭＳ Ｐ明朝"/>
        <family val="1"/>
        <charset val="128"/>
      </rPr>
      <t>付けで交付決定した事業について、燃料電池自動車用水素供給設備需要創出活動費支援事業における燃料電池自動車用水素供給設備の設備運営費に関する助成金交付要綱第</t>
    </r>
    <r>
      <rPr>
        <sz val="11"/>
        <rFont val="Century"/>
        <family val="1"/>
      </rPr>
      <t>14</t>
    </r>
    <r>
      <rPr>
        <sz val="11"/>
        <rFont val="ＭＳ Ｐ明朝"/>
        <family val="1"/>
        <charset val="128"/>
      </rPr>
      <t>条第</t>
    </r>
    <r>
      <rPr>
        <sz val="11"/>
        <rFont val="Century"/>
        <family val="1"/>
      </rPr>
      <t>1</t>
    </r>
    <r>
      <rPr>
        <sz val="11"/>
        <rFont val="ＭＳ Ｐ明朝"/>
        <family val="1"/>
        <charset val="128"/>
      </rPr>
      <t>項の規定に基づき、上記のとおり請求します。</t>
    </r>
    <phoneticPr fontId="3"/>
  </si>
  <si>
    <r>
      <rPr>
        <sz val="11"/>
        <rFont val="ＭＳ Ｐ明朝"/>
        <family val="1"/>
        <charset val="128"/>
      </rPr>
      <t>付けで交付決定のあった、標記助成金について、燃料電池自動車用水素供給設備需要創出活動費支援事業における燃料電池自動車用水素供給設備の設備運営費に関する助成金交付要綱第</t>
    </r>
    <r>
      <rPr>
        <sz val="11"/>
        <rFont val="Century"/>
        <family val="1"/>
      </rPr>
      <t>17</t>
    </r>
    <r>
      <rPr>
        <sz val="11"/>
        <rFont val="ＭＳ Ｐ明朝"/>
        <family val="1"/>
        <charset val="128"/>
      </rPr>
      <t>条第</t>
    </r>
    <r>
      <rPr>
        <sz val="11"/>
        <rFont val="Century"/>
        <family val="1"/>
      </rPr>
      <t>3</t>
    </r>
    <r>
      <rPr>
        <sz val="11"/>
        <rFont val="ＭＳ Ｐ明朝"/>
        <family val="1"/>
        <charset val="128"/>
      </rPr>
      <t>項の規定に基づき、助成金を返還しましたので報告します。</t>
    </r>
    <phoneticPr fontId="3"/>
  </si>
  <si>
    <r>
      <rPr>
        <sz val="11"/>
        <color theme="1"/>
        <rFont val="ＭＳ Ｐ明朝"/>
        <family val="1"/>
        <charset val="128"/>
      </rPr>
      <t>　燃料電池自動車用水素供給設備需要創出活動費支援事業における燃料電池自動車用水素供給設備の設備運営費の助成金交付要綱（以下「交付要綱」という。）第</t>
    </r>
    <r>
      <rPr>
        <sz val="11"/>
        <color theme="1"/>
        <rFont val="Century"/>
        <family val="1"/>
      </rPr>
      <t>7</t>
    </r>
    <r>
      <rPr>
        <sz val="11"/>
        <color theme="1"/>
        <rFont val="ＭＳ Ｐ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Ｐ明朝"/>
        <family val="1"/>
        <charset val="128"/>
      </rPr>
      <t>条に規定する助成対象者に該当し、将来にわたっても該当するよう法令等を遵守することをここに誓約いたします。
　また、この誓約に違反又は相違があり、交付要綱第</t>
    </r>
    <r>
      <rPr>
        <sz val="11"/>
        <color theme="1"/>
        <rFont val="Century"/>
        <family val="1"/>
      </rPr>
      <t>16</t>
    </r>
    <r>
      <rPr>
        <sz val="11"/>
        <color theme="1"/>
        <rFont val="ＭＳ Ｐ明朝"/>
        <family val="1"/>
        <charset val="128"/>
      </rPr>
      <t>条の規定により助成金交付決定の全部又は一部の取消しを受けた場合において、交付要綱第</t>
    </r>
    <r>
      <rPr>
        <sz val="11"/>
        <color theme="1"/>
        <rFont val="Century"/>
        <family val="1"/>
      </rPr>
      <t>17</t>
    </r>
    <r>
      <rPr>
        <sz val="11"/>
        <color theme="1"/>
        <rFont val="ＭＳ Ｐ明朝"/>
        <family val="1"/>
        <charset val="128"/>
      </rPr>
      <t>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
    <phoneticPr fontId="3"/>
  </si>
  <si>
    <r>
      <rPr>
        <sz val="11"/>
        <rFont val="ＭＳ Ｐ明朝"/>
        <family val="1"/>
        <charset val="128"/>
      </rPr>
      <t>付けで交付決定のあった標記事業について、燃料電池自動車用水素供給設備需要創出活動費支援事業における燃料電池自動車用水素供給設備の設備運営費に関する助成金交付要綱第</t>
    </r>
    <r>
      <rPr>
        <sz val="11"/>
        <rFont val="Century"/>
        <family val="1"/>
      </rPr>
      <t>11</t>
    </r>
    <r>
      <rPr>
        <sz val="11"/>
        <rFont val="ＭＳ Ｐ明朝"/>
        <family val="1"/>
        <charset val="128"/>
      </rPr>
      <t>条第</t>
    </r>
    <r>
      <rPr>
        <sz val="11"/>
        <rFont val="Century"/>
        <family val="1"/>
      </rPr>
      <t>6</t>
    </r>
    <r>
      <rPr>
        <sz val="11"/>
        <rFont val="ＭＳ Ｐ明朝"/>
        <family val="1"/>
        <charset val="128"/>
      </rPr>
      <t>項の規定に基づき、下記のとおり変更を届出ます。</t>
    </r>
    <phoneticPr fontId="3"/>
  </si>
  <si>
    <t>変更届出書</t>
    <rPh sb="0" eb="2">
      <t>ヘンコウ</t>
    </rPh>
    <rPh sb="2" eb="3">
      <t>トドケ</t>
    </rPh>
    <rPh sb="3" eb="4">
      <t>デ</t>
    </rPh>
    <rPh sb="4" eb="5">
      <t>ショ</t>
    </rPh>
    <phoneticPr fontId="3"/>
  </si>
  <si>
    <t>第1号様式　付表1</t>
    <rPh sb="0" eb="1">
      <t>ダイ</t>
    </rPh>
    <rPh sb="2" eb="5">
      <t>ゴウヨウシキ</t>
    </rPh>
    <rPh sb="6" eb="8">
      <t>フヒョウ</t>
    </rPh>
    <phoneticPr fontId="3"/>
  </si>
  <si>
    <t>助成対象経費</t>
    <rPh sb="0" eb="6">
      <t>ジョセイタイショウケイヒ</t>
    </rPh>
    <phoneticPr fontId="3"/>
  </si>
  <si>
    <t>Ｘ（円）</t>
    <phoneticPr fontId="3"/>
  </si>
  <si>
    <t>Ａ；充填時間（分）</t>
    <phoneticPr fontId="3"/>
  </si>
  <si>
    <t>Ｂ；総営業時間（ｈ）</t>
    <phoneticPr fontId="3"/>
  </si>
  <si>
    <t>燃料電池バス対応ステーション</t>
    <rPh sb="0" eb="4">
      <t>ネンリョウデンチ</t>
    </rPh>
    <rPh sb="6" eb="8">
      <t>タイオウ</t>
    </rPh>
    <phoneticPr fontId="3"/>
  </si>
  <si>
    <t>燃料電池バス対応ステーション以外</t>
    <rPh sb="0" eb="4">
      <t>ネンリョウデンチ</t>
    </rPh>
    <rPh sb="6" eb="8">
      <t>タイオウ</t>
    </rPh>
    <rPh sb="14" eb="16">
      <t>イガイ</t>
    </rPh>
    <phoneticPr fontId="3"/>
  </si>
  <si>
    <t>中規模①</t>
    <rPh sb="0" eb="4">
      <t>チュウキボ1</t>
    </rPh>
    <phoneticPr fontId="3"/>
  </si>
  <si>
    <t>中規模②</t>
    <rPh sb="0" eb="3">
      <t>チュウキボ</t>
    </rPh>
    <phoneticPr fontId="3"/>
  </si>
  <si>
    <t>移動式</t>
    <rPh sb="0" eb="3">
      <t>イドウシキ</t>
    </rPh>
    <phoneticPr fontId="3"/>
  </si>
  <si>
    <t>小規模</t>
    <rPh sb="0" eb="3">
      <t>ショウキボ</t>
    </rPh>
    <phoneticPr fontId="3"/>
  </si>
  <si>
    <t>大規模事業者</t>
    <phoneticPr fontId="3"/>
  </si>
  <si>
    <t>燃料電池バス対応</t>
    <rPh sb="0" eb="4">
      <t>ネンリョウデンチ</t>
    </rPh>
    <rPh sb="6" eb="8">
      <t>タイオウ</t>
    </rPh>
    <phoneticPr fontId="3"/>
  </si>
  <si>
    <t>水素供給設備規模</t>
    <phoneticPr fontId="3"/>
  </si>
  <si>
    <t>大規模</t>
    <phoneticPr fontId="3"/>
  </si>
  <si>
    <t>上限</t>
    <rPh sb="0" eb="2">
      <t>ジョウゲン</t>
    </rPh>
    <phoneticPr fontId="1"/>
  </si>
  <si>
    <t>1系統</t>
    <phoneticPr fontId="3"/>
  </si>
  <si>
    <t>2系統</t>
    <phoneticPr fontId="3"/>
  </si>
  <si>
    <t>非対応</t>
    <rPh sb="0" eb="3">
      <t>ヒタイオウ</t>
    </rPh>
    <phoneticPr fontId="3"/>
  </si>
  <si>
    <t>大規模事業者</t>
    <rPh sb="0" eb="6">
      <t>ダイキボジギョウシャ</t>
    </rPh>
    <phoneticPr fontId="3"/>
  </si>
  <si>
    <t>その他</t>
    <rPh sb="2" eb="3">
      <t>タ</t>
    </rPh>
    <phoneticPr fontId="3"/>
  </si>
  <si>
    <t>検索値</t>
    <rPh sb="0" eb="2">
      <t>ケンサク</t>
    </rPh>
    <rPh sb="2" eb="3">
      <t>チ</t>
    </rPh>
    <phoneticPr fontId="3"/>
  </si>
  <si>
    <r>
      <rPr>
        <sz val="11"/>
        <color rgb="FFFF0000"/>
        <rFont val="ＭＳ Ｐ明朝"/>
        <family val="1"/>
        <charset val="128"/>
      </rPr>
      <t>★：他の様式で入力した内容を自動表示（相違や変更が生じた場合は該当項目に直接入力）</t>
    </r>
    <rPh sb="2" eb="3">
      <t>タ</t>
    </rPh>
    <rPh sb="4" eb="6">
      <t>ヨウシキ</t>
    </rPh>
    <rPh sb="7" eb="9">
      <t>ニュウリョク</t>
    </rPh>
    <rPh sb="11" eb="13">
      <t>ナイヨウ</t>
    </rPh>
    <rPh sb="14" eb="16">
      <t>ジドウ</t>
    </rPh>
    <rPh sb="16" eb="18">
      <t>ヒョウジ</t>
    </rPh>
    <phoneticPr fontId="3"/>
  </si>
  <si>
    <t>供給方式</t>
    <phoneticPr fontId="3"/>
  </si>
  <si>
    <t>該当するものに■を選択</t>
    <phoneticPr fontId="3"/>
  </si>
  <si>
    <t>水素供給能力</t>
    <phoneticPr fontId="3"/>
  </si>
  <si>
    <t>（該当しない場合は選択しない）</t>
    <rPh sb="1" eb="3">
      <t>ガイトウ</t>
    </rPh>
    <rPh sb="6" eb="8">
      <t>バアイ</t>
    </rPh>
    <rPh sb="9" eb="11">
      <t>センタク</t>
    </rPh>
    <phoneticPr fontId="3"/>
  </si>
  <si>
    <t>燃料電池バス対応</t>
    <phoneticPr fontId="3"/>
  </si>
  <si>
    <t>【助成対象経費算出】</t>
    <phoneticPr fontId="3"/>
  </si>
  <si>
    <t>【燃料電池バス対応判定】</t>
    <phoneticPr fontId="3"/>
  </si>
  <si>
    <t>【事業者規模判定】</t>
    <phoneticPr fontId="3"/>
  </si>
  <si>
    <t>【水素供給設備規模判定】</t>
    <phoneticPr fontId="3"/>
  </si>
  <si>
    <t>【検索値】</t>
    <phoneticPr fontId="3"/>
  </si>
  <si>
    <t>助成金額（切り捨て前）</t>
    <rPh sb="0" eb="2">
      <t>ジョセイ</t>
    </rPh>
    <rPh sb="2" eb="4">
      <t>キンガク</t>
    </rPh>
    <rPh sb="5" eb="6">
      <t>キ</t>
    </rPh>
    <rPh sb="7" eb="8">
      <t>ス</t>
    </rPh>
    <rPh sb="9" eb="10">
      <t>マエ</t>
    </rPh>
    <phoneticPr fontId="1"/>
  </si>
  <si>
    <t>助成金額（上限前）</t>
    <rPh sb="0" eb="2">
      <t>ジョセイ</t>
    </rPh>
    <rPh sb="2" eb="4">
      <t>キンガク</t>
    </rPh>
    <phoneticPr fontId="1"/>
  </si>
  <si>
    <t>Ｘ（円）</t>
    <phoneticPr fontId="3"/>
  </si>
  <si>
    <t>燃料電池バス対応水素供給設備の場合</t>
    <phoneticPr fontId="3"/>
  </si>
  <si>
    <t>燃料電池バス対応水素供給設備以外及び移動式水素供給設備の場合</t>
    <rPh sb="14" eb="16">
      <t>イガイ</t>
    </rPh>
    <phoneticPr fontId="3"/>
  </si>
  <si>
    <t>国補助金交付決定額</t>
    <phoneticPr fontId="3"/>
  </si>
  <si>
    <t>国活動費補助金の補助金交付上限額を入力</t>
    <phoneticPr fontId="3"/>
  </si>
  <si>
    <t>助成金額＝（助成対象経費－国補助額×７／５）／２</t>
    <rPh sb="6" eb="12">
      <t>ジョセイタイショウケイヒ</t>
    </rPh>
    <rPh sb="13" eb="17">
      <t>クニホジョガク</t>
    </rPh>
    <phoneticPr fontId="3"/>
  </si>
  <si>
    <t>助成金額＝（助成対象経費－国補助額×７／５）</t>
    <rPh sb="6" eb="12">
      <t>ジョセイタイショウケイヒ</t>
    </rPh>
    <rPh sb="13" eb="17">
      <t>クニホジョガク</t>
    </rPh>
    <phoneticPr fontId="3"/>
  </si>
  <si>
    <t>Ａ；充填時間（分）</t>
    <phoneticPr fontId="3"/>
  </si>
  <si>
    <t>Ｂ；総営業時間（ｈ）</t>
    <phoneticPr fontId="3"/>
  </si>
  <si>
    <t>Ｅ（日）</t>
    <phoneticPr fontId="3"/>
  </si>
  <si>
    <t>１　大規模水素供給設備の場合</t>
    <rPh sb="2" eb="5">
      <t>ダイキボ</t>
    </rPh>
    <rPh sb="5" eb="9">
      <t>スイソキョウキュウ</t>
    </rPh>
    <rPh sb="9" eb="11">
      <t>セツビ</t>
    </rPh>
    <rPh sb="12" eb="14">
      <t>バアイ</t>
    </rPh>
    <phoneticPr fontId="3"/>
  </si>
  <si>
    <t>１－１　大規模事業者</t>
    <rPh sb="4" eb="9">
      <t>ダイキボジギョウ</t>
    </rPh>
    <rPh sb="9" eb="10">
      <t>シャ</t>
    </rPh>
    <phoneticPr fontId="3"/>
  </si>
  <si>
    <t>１－２　中小規模事業者</t>
    <rPh sb="4" eb="11">
      <t>チュウショウキボジギョウシャ</t>
    </rPh>
    <phoneticPr fontId="3"/>
  </si>
  <si>
    <t>２　大規模水素供給設備以外の場合</t>
    <rPh sb="2" eb="5">
      <t>ダイキボ</t>
    </rPh>
    <rPh sb="5" eb="7">
      <t>スイソ</t>
    </rPh>
    <rPh sb="7" eb="9">
      <t>キョウキュウ</t>
    </rPh>
    <rPh sb="9" eb="11">
      <t>セツビ</t>
    </rPh>
    <rPh sb="11" eb="13">
      <t>イガイ</t>
    </rPh>
    <rPh sb="14" eb="16">
      <t>バアイ</t>
    </rPh>
    <phoneticPr fontId="3"/>
  </si>
  <si>
    <t>２－１　大規模事業者</t>
    <rPh sb="4" eb="10">
      <t>ダイキボジギョウシャ</t>
    </rPh>
    <phoneticPr fontId="3"/>
  </si>
  <si>
    <t>助成金額＝（助成対象経費－国補助額×３／２）／２</t>
    <rPh sb="6" eb="12">
      <t>ジョセイタイショウケイヒ</t>
    </rPh>
    <rPh sb="13" eb="17">
      <t>クニホジョガク</t>
    </rPh>
    <phoneticPr fontId="3"/>
  </si>
  <si>
    <t>２－２　中小規模事業者</t>
    <rPh sb="4" eb="11">
      <t>チュウショウキボジギョウシャ</t>
    </rPh>
    <phoneticPr fontId="3"/>
  </si>
  <si>
    <t>助成金額＝（助成対象経費－国補助額×３／２）</t>
    <rPh sb="6" eb="12">
      <t>ジョセイタイショウケイヒ</t>
    </rPh>
    <rPh sb="13" eb="17">
      <t>クニホジョガク</t>
    </rPh>
    <phoneticPr fontId="3"/>
  </si>
  <si>
    <t>【助成金額算出】</t>
    <rPh sb="1" eb="5">
      <t>ジョセイキンガク</t>
    </rPh>
    <rPh sb="5" eb="7">
      <t>サンシュツ</t>
    </rPh>
    <phoneticPr fontId="3"/>
  </si>
  <si>
    <t>（自動計算）</t>
    <rPh sb="1" eb="5">
      <t>ジドウケイサン</t>
    </rPh>
    <phoneticPr fontId="3"/>
  </si>
  <si>
    <t>*上限額</t>
    <rPh sb="1" eb="4">
      <t>ジョウゲンガク</t>
    </rPh>
    <phoneticPr fontId="3"/>
  </si>
  <si>
    <t>（自動計算）</t>
    <phoneticPr fontId="3"/>
  </si>
  <si>
    <t>黄色のセルに入力してください。</t>
    <rPh sb="0" eb="2">
      <t>キイロ</t>
    </rPh>
    <rPh sb="6" eb="8">
      <t>ニュウリョク</t>
    </rPh>
    <phoneticPr fontId="3"/>
  </si>
  <si>
    <t>１　大規模事業者</t>
    <rPh sb="2" eb="8">
      <t>ダイキボジギョウシャ</t>
    </rPh>
    <phoneticPr fontId="3"/>
  </si>
  <si>
    <t>国補助金交付決定額（円）</t>
    <phoneticPr fontId="3"/>
  </si>
  <si>
    <t>項目</t>
    <rPh sb="0" eb="2">
      <t>コウモク</t>
    </rPh>
    <phoneticPr fontId="3"/>
  </si>
  <si>
    <t>説明</t>
    <rPh sb="0" eb="2">
      <t>セツメイ</t>
    </rPh>
    <phoneticPr fontId="3"/>
  </si>
  <si>
    <r>
      <t xml:space="preserve">Ｅ（日）
</t>
    </r>
    <r>
      <rPr>
        <sz val="8"/>
        <color theme="1"/>
        <rFont val="ＭＳ 明朝"/>
        <family val="1"/>
        <charset val="128"/>
      </rPr>
      <t>1事業年度の基準日数を上限とする</t>
    </r>
    <phoneticPr fontId="3"/>
  </si>
  <si>
    <r>
      <t xml:space="preserve">Ｙ； 助成対象経費（円）
</t>
    </r>
    <r>
      <rPr>
        <sz val="8"/>
        <color theme="1"/>
        <rFont val="ＭＳ 明朝"/>
        <family val="1"/>
        <charset val="128"/>
      </rPr>
      <t>一円未満を切り捨て</t>
    </r>
    <phoneticPr fontId="3"/>
  </si>
  <si>
    <t>助成対象経費　Ｙ（円）</t>
    <rPh sb="0" eb="6">
      <t>ジョセイタイショウケイヒ</t>
    </rPh>
    <rPh sb="9" eb="10">
      <t>エン</t>
    </rPh>
    <phoneticPr fontId="3"/>
  </si>
  <si>
    <t>★公社使用欄(AQ:BC)</t>
    <rPh sb="1" eb="6">
      <t>コウシャシヨウラン</t>
    </rPh>
    <phoneticPr fontId="3"/>
  </si>
  <si>
    <t>（参考）助成対象経費の計算式</t>
    <rPh sb="1" eb="3">
      <t>サンコウ</t>
    </rPh>
    <rPh sb="4" eb="10">
      <t>ジョセイタイショウケイヒ</t>
    </rPh>
    <rPh sb="11" eb="13">
      <t>ケイサン</t>
    </rPh>
    <rPh sb="13" eb="14">
      <t>シキ</t>
    </rPh>
    <phoneticPr fontId="3"/>
  </si>
  <si>
    <t>（参考） 上限額</t>
    <rPh sb="5" eb="8">
      <t>ジョウゲンガク</t>
    </rPh>
    <phoneticPr fontId="3"/>
  </si>
  <si>
    <t>水素供給設備の運営の実績に応じた係数を乗じた額（切り捨て前）</t>
    <rPh sb="0" eb="6">
      <t>スイソキョウキュウセツビ</t>
    </rPh>
    <rPh sb="7" eb="9">
      <t>ウンエイ</t>
    </rPh>
    <rPh sb="10" eb="12">
      <t>ジッセキ</t>
    </rPh>
    <rPh sb="13" eb="14">
      <t>オウ</t>
    </rPh>
    <rPh sb="16" eb="18">
      <t>ケイスウ</t>
    </rPh>
    <rPh sb="19" eb="20">
      <t>ジョウ</t>
    </rPh>
    <rPh sb="22" eb="23">
      <t>ガク</t>
    </rPh>
    <rPh sb="24" eb="25">
      <t>キ</t>
    </rPh>
    <rPh sb="26" eb="27">
      <t>ス</t>
    </rPh>
    <rPh sb="28" eb="29">
      <t>マエ</t>
    </rPh>
    <phoneticPr fontId="3"/>
  </si>
  <si>
    <t>助成金額</t>
    <rPh sb="0" eb="4">
      <t>ジョセイキンガク</t>
    </rPh>
    <phoneticPr fontId="3"/>
  </si>
  <si>
    <t>助成金額</t>
    <phoneticPr fontId="3"/>
  </si>
  <si>
    <t>助成金額（円）</t>
    <rPh sb="0" eb="4">
      <t>ジョセイキンガク</t>
    </rPh>
    <phoneticPr fontId="3"/>
  </si>
  <si>
    <t>（参考） 助成金額の計算式</t>
    <rPh sb="10" eb="13">
      <t>ケイサンシキ</t>
    </rPh>
    <phoneticPr fontId="3"/>
  </si>
  <si>
    <t>（円）</t>
    <phoneticPr fontId="3"/>
  </si>
  <si>
    <t>水素供給設備の運営の実績
に応じた係数</t>
    <phoneticPr fontId="3"/>
  </si>
  <si>
    <t>水素供給設備の運営の</t>
    <phoneticPr fontId="3"/>
  </si>
  <si>
    <t>実績に応じた係数</t>
    <phoneticPr fontId="3"/>
  </si>
  <si>
    <t>燃料電池バス対応1系統　　1,000万円</t>
    <rPh sb="0" eb="2">
      <t>ネンリョウ</t>
    </rPh>
    <rPh sb="2" eb="4">
      <t>デンチ</t>
    </rPh>
    <rPh sb="6" eb="8">
      <t>タイオウ</t>
    </rPh>
    <rPh sb="9" eb="11">
      <t>ケイトウ</t>
    </rPh>
    <rPh sb="18" eb="20">
      <t>マンエン</t>
    </rPh>
    <phoneticPr fontId="3"/>
  </si>
  <si>
    <t>燃料電池バス対応2系統　　2,000万円</t>
    <rPh sb="0" eb="2">
      <t>ネンリョウ</t>
    </rPh>
    <rPh sb="2" eb="4">
      <t>デンチ</t>
    </rPh>
    <rPh sb="6" eb="8">
      <t>タイオウ</t>
    </rPh>
    <rPh sb="9" eb="11">
      <t>ケイトウ</t>
    </rPh>
    <rPh sb="18" eb="20">
      <t>マンエン</t>
    </rPh>
    <phoneticPr fontId="3"/>
  </si>
  <si>
    <t>上記以外　 　　　　　　　　500万円</t>
    <rPh sb="0" eb="2">
      <t>ジョウキ</t>
    </rPh>
    <rPh sb="2" eb="4">
      <t>イガイ</t>
    </rPh>
    <rPh sb="17" eb="19">
      <t>マンエン</t>
    </rPh>
    <phoneticPr fontId="3"/>
  </si>
  <si>
    <t>燃料電池バス対応1系統　　2,000万円</t>
    <rPh sb="0" eb="2">
      <t>ネンリョウ</t>
    </rPh>
    <rPh sb="2" eb="4">
      <t>デンチ</t>
    </rPh>
    <rPh sb="6" eb="8">
      <t>タイオウ</t>
    </rPh>
    <rPh sb="9" eb="11">
      <t>ケイトウ</t>
    </rPh>
    <rPh sb="18" eb="20">
      <t>マンエン</t>
    </rPh>
    <phoneticPr fontId="3"/>
  </si>
  <si>
    <t>燃料電池バス対応2系統　　4,000万円</t>
    <rPh sb="0" eb="2">
      <t>ネンリョウ</t>
    </rPh>
    <rPh sb="2" eb="4">
      <t>デンチ</t>
    </rPh>
    <rPh sb="6" eb="8">
      <t>タイオウ</t>
    </rPh>
    <rPh sb="9" eb="11">
      <t>ケイトウ</t>
    </rPh>
    <rPh sb="18" eb="20">
      <t>マンエン</t>
    </rPh>
    <phoneticPr fontId="3"/>
  </si>
  <si>
    <t>上記以外　　　 　　　　　1,000万円</t>
    <rPh sb="0" eb="2">
      <t>ジョウキ</t>
    </rPh>
    <rPh sb="2" eb="4">
      <t>イガイ</t>
    </rPh>
    <rPh sb="18" eb="20">
      <t>マンエン</t>
    </rPh>
    <phoneticPr fontId="3"/>
  </si>
  <si>
    <t>大規模事業者 燃料電池バス対応1系統 1,000万円</t>
    <rPh sb="0" eb="6">
      <t>ダイキボジギョウシャ</t>
    </rPh>
    <phoneticPr fontId="3"/>
  </si>
  <si>
    <t>上限額表示用</t>
    <rPh sb="0" eb="3">
      <t>ジョウゲンガク</t>
    </rPh>
    <rPh sb="3" eb="6">
      <t>ヒョウジヨウ</t>
    </rPh>
    <phoneticPr fontId="3"/>
  </si>
  <si>
    <t>大規模事業者 燃料電池バス対応2系統 2,000万円</t>
    <rPh sb="0" eb="6">
      <t>ダイキボジギョウシャ</t>
    </rPh>
    <phoneticPr fontId="3"/>
  </si>
  <si>
    <t>大規模事業者 燃料電池バス非対応 500万円</t>
    <rPh sb="0" eb="6">
      <t>ダイキボジギョウシャ</t>
    </rPh>
    <rPh sb="13" eb="14">
      <t>ヒ</t>
    </rPh>
    <phoneticPr fontId="3"/>
  </si>
  <si>
    <t>中小事業者</t>
    <rPh sb="0" eb="2">
      <t>チュウショウ</t>
    </rPh>
    <phoneticPr fontId="3"/>
  </si>
  <si>
    <t>２　中小事業者</t>
    <rPh sb="2" eb="4">
      <t>チュウショウ</t>
    </rPh>
    <rPh sb="4" eb="7">
      <t>ジギョウシャ</t>
    </rPh>
    <phoneticPr fontId="3"/>
  </si>
  <si>
    <t>中小事業者</t>
    <rPh sb="0" eb="2">
      <t>チュウショウ</t>
    </rPh>
    <rPh sb="2" eb="5">
      <t>ジギョウシャ</t>
    </rPh>
    <phoneticPr fontId="3"/>
  </si>
  <si>
    <t>中小事業者 燃料電池バス対応1系統 2,000万円</t>
    <rPh sb="0" eb="2">
      <t>チュウショウ</t>
    </rPh>
    <rPh sb="2" eb="5">
      <t>ジギョウシャ</t>
    </rPh>
    <phoneticPr fontId="3"/>
  </si>
  <si>
    <t>中小事業者 燃料電池バス対応2系統 4,000万円</t>
    <rPh sb="0" eb="2">
      <t>チュウショウ</t>
    </rPh>
    <rPh sb="2" eb="5">
      <t>ジギョウシャ</t>
    </rPh>
    <phoneticPr fontId="3"/>
  </si>
  <si>
    <t>中小事業者 燃料電池バス非対応 1,000万円</t>
    <rPh sb="0" eb="2">
      <t>チュウショウ</t>
    </rPh>
    <rPh sb="2" eb="5">
      <t>ジギョウシャ</t>
    </rPh>
    <rPh sb="12" eb="13">
      <t>ヒ</t>
    </rPh>
    <phoneticPr fontId="3"/>
  </si>
  <si>
    <t>実績報告書</t>
    <phoneticPr fontId="3"/>
  </si>
  <si>
    <t>　以下の助成金交付決定番号をもって交付決定のあった標記助成金について、燃料電池自動車用水素供給設備需要創出活動費支援事業における燃料電池自動車用水素供給設備の設備運営費に関する助成金交付要綱第12条の規定に基づき、下記のとおり報告します。</t>
    <phoneticPr fontId="3"/>
  </si>
  <si>
    <t>第9号様式　付表1</t>
    <rPh sb="0" eb="1">
      <t>ダイ</t>
    </rPh>
    <rPh sb="2" eb="5">
      <t>ゴウヨウシキ</t>
    </rPh>
    <rPh sb="6" eb="8">
      <t>フヒョウ</t>
    </rPh>
    <phoneticPr fontId="3"/>
  </si>
  <si>
    <t>国補助金交付確定額（円）</t>
    <rPh sb="6" eb="8">
      <t>カクテイ</t>
    </rPh>
    <phoneticPr fontId="3"/>
  </si>
  <si>
    <t>国補助金交付確定額</t>
    <rPh sb="6" eb="8">
      <t>カクテイ</t>
    </rPh>
    <phoneticPr fontId="3"/>
  </si>
  <si>
    <t>国活動費補助金の補助金確定額を入力</t>
    <rPh sb="11" eb="13">
      <t>カクテイ</t>
    </rPh>
    <phoneticPr fontId="3"/>
  </si>
  <si>
    <t>水素供給設備の水素供給能力、燃料電池バス対応に変更がある場合は別紙も併せて提出してください。</t>
    <rPh sb="0" eb="6">
      <t>スイソキョウキュウセツビ</t>
    </rPh>
    <rPh sb="23" eb="25">
      <t>ヘンコウ</t>
    </rPh>
    <rPh sb="28" eb="30">
      <t>バアイ</t>
    </rPh>
    <rPh sb="31" eb="33">
      <t>ベッシ</t>
    </rPh>
    <rPh sb="34" eb="35">
      <t>アワ</t>
    </rPh>
    <rPh sb="37" eb="39">
      <t>テイシュツ</t>
    </rPh>
    <phoneticPr fontId="3"/>
  </si>
  <si>
    <t>＊変更の場合は下記にチェックを入れ第６号様式と併せて提出すること</t>
    <rPh sb="1" eb="3">
      <t>ヘンコウ</t>
    </rPh>
    <rPh sb="4" eb="6">
      <t>バアイ</t>
    </rPh>
    <rPh sb="7" eb="9">
      <t>カキ</t>
    </rPh>
    <rPh sb="15" eb="16">
      <t>イ</t>
    </rPh>
    <rPh sb="17" eb="18">
      <t>ダイ</t>
    </rPh>
    <rPh sb="19" eb="20">
      <t>ゴウ</t>
    </rPh>
    <rPh sb="20" eb="22">
      <t>ヨウシキ</t>
    </rPh>
    <rPh sb="23" eb="24">
      <t>アワ</t>
    </rPh>
    <rPh sb="26" eb="28">
      <t>テイシュツ</t>
    </rPh>
    <phoneticPr fontId="3"/>
  </si>
  <si>
    <t>有効数字10桁（小数第11位切り捨て）</t>
  </si>
  <si>
    <t>設備運営費助成対象期間中における水素供給設備の商用運用日数（日）</t>
    <rPh sb="0" eb="2">
      <t>セツビ</t>
    </rPh>
    <rPh sb="2" eb="5">
      <t>ウンエイヒ</t>
    </rPh>
    <rPh sb="5" eb="7">
      <t>ジョセイ</t>
    </rPh>
    <rPh sb="7" eb="9">
      <t>タイショウ</t>
    </rPh>
    <rPh sb="9" eb="11">
      <t>キカン</t>
    </rPh>
    <rPh sb="11" eb="12">
      <t>チュウ</t>
    </rPh>
    <rPh sb="16" eb="18">
      <t>スイソ</t>
    </rPh>
    <rPh sb="18" eb="20">
      <t>キョウキュウ</t>
    </rPh>
    <rPh sb="20" eb="22">
      <t>セツビ</t>
    </rPh>
    <rPh sb="23" eb="25">
      <t>ショウヨウ</t>
    </rPh>
    <rPh sb="25" eb="27">
      <t>ウンヨウ</t>
    </rPh>
    <rPh sb="27" eb="29">
      <t>ニッスウ</t>
    </rPh>
    <rPh sb="30" eb="31">
      <t>ニチ</t>
    </rPh>
    <phoneticPr fontId="3"/>
  </si>
  <si>
    <t>国活動費補助金対象期間における水素供給設備の商用運用日数（日）</t>
    <rPh sb="0" eb="1">
      <t>クニ</t>
    </rPh>
    <rPh sb="1" eb="3">
      <t>カツドウ</t>
    </rPh>
    <rPh sb="3" eb="4">
      <t>ヒ</t>
    </rPh>
    <rPh sb="4" eb="7">
      <t>ホジョキン</t>
    </rPh>
    <rPh sb="7" eb="9">
      <t>タイショウ</t>
    </rPh>
    <rPh sb="9" eb="11">
      <t>キカン</t>
    </rPh>
    <rPh sb="15" eb="17">
      <t>スイソ</t>
    </rPh>
    <rPh sb="17" eb="19">
      <t>キョウキュウ</t>
    </rPh>
    <rPh sb="19" eb="21">
      <t>セツビ</t>
    </rPh>
    <rPh sb="22" eb="24">
      <t>ショウヨウ</t>
    </rPh>
    <rPh sb="24" eb="26">
      <t>ウンヨウ</t>
    </rPh>
    <rPh sb="26" eb="28">
      <t>ニッスウ</t>
    </rPh>
    <rPh sb="29" eb="30">
      <t>ニチ</t>
    </rPh>
    <phoneticPr fontId="3"/>
  </si>
  <si>
    <t>第９号様式（第１２条関係）</t>
    <phoneticPr fontId="3"/>
  </si>
  <si>
    <r>
      <t xml:space="preserve"> </t>
    </r>
    <r>
      <rPr>
        <sz val="11"/>
        <rFont val="ＭＳ Ｐ明朝"/>
        <family val="1"/>
        <charset val="128"/>
      </rPr>
      <t>水素供給能力</t>
    </r>
    <rPh sb="1" eb="7">
      <t>スイソキョウキュウノウリョク</t>
    </rPh>
    <phoneticPr fontId="3"/>
  </si>
  <si>
    <r>
      <t xml:space="preserve"> </t>
    </r>
    <r>
      <rPr>
        <sz val="9"/>
        <rFont val="ＭＳ Ｐ明朝"/>
        <family val="1"/>
        <charset val="128"/>
      </rPr>
      <t>燃料電池バス対応</t>
    </r>
    <rPh sb="1" eb="3">
      <t>ネンリョウ</t>
    </rPh>
    <rPh sb="3" eb="5">
      <t>デンチ</t>
    </rPh>
    <rPh sb="7" eb="9">
      <t>タイオウ</t>
    </rPh>
    <phoneticPr fontId="3"/>
  </si>
  <si>
    <r>
      <t xml:space="preserve"> </t>
    </r>
    <r>
      <rPr>
        <sz val="11"/>
        <rFont val="ＭＳ Ｐ明朝"/>
        <family val="1"/>
        <charset val="128"/>
      </rPr>
      <t>供給方式</t>
    </r>
    <rPh sb="1" eb="3">
      <t>キョウキュウ</t>
    </rPh>
    <rPh sb="3" eb="5">
      <t>ホウシキ</t>
    </rPh>
    <phoneticPr fontId="3"/>
  </si>
  <si>
    <r>
      <rPr>
        <sz val="11"/>
        <rFont val="ＭＳ Ｐ明朝"/>
        <family val="1"/>
        <charset val="128"/>
      </rPr>
      <t>オンサイト</t>
    </r>
    <phoneticPr fontId="3"/>
  </si>
  <si>
    <r>
      <rPr>
        <sz val="11"/>
        <rFont val="ＭＳ Ｐ明朝"/>
        <family val="1"/>
        <charset val="128"/>
      </rPr>
      <t>オフサイト</t>
    </r>
    <phoneticPr fontId="3"/>
  </si>
  <si>
    <r>
      <rPr>
        <sz val="11"/>
        <rFont val="ＭＳ Ｐ明朝"/>
        <family val="1"/>
        <charset val="128"/>
      </rPr>
      <t>移動式</t>
    </r>
    <phoneticPr fontId="3"/>
  </si>
  <si>
    <r>
      <rPr>
        <sz val="11"/>
        <rFont val="ＭＳ Ｐ明朝"/>
        <family val="1"/>
        <charset val="128"/>
      </rPr>
      <t>助成対象経費</t>
    </r>
    <rPh sb="0" eb="2">
      <t>ジョセイ</t>
    </rPh>
    <rPh sb="2" eb="4">
      <t>タイショウ</t>
    </rPh>
    <rPh sb="4" eb="6">
      <t>ケイヒ</t>
    </rPh>
    <phoneticPr fontId="3"/>
  </si>
  <si>
    <r>
      <rPr>
        <sz val="11"/>
        <rFont val="ＭＳ Ｐ明朝"/>
        <family val="1"/>
        <charset val="128"/>
      </rPr>
      <t>助成金算定（第</t>
    </r>
    <r>
      <rPr>
        <sz val="11"/>
        <rFont val="Century"/>
        <family val="1"/>
      </rPr>
      <t>1</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</si>
  <si>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助成金申請額</t>
    </r>
    <rPh sb="0" eb="3">
      <t>ジョセイキン</t>
    </rPh>
    <rPh sb="3" eb="5">
      <t>シンセイ</t>
    </rPh>
    <rPh sb="5" eb="6">
      <t>ガク</t>
    </rPh>
    <phoneticPr fontId="3"/>
  </si>
  <si>
    <r>
      <rPr>
        <sz val="11"/>
        <rFont val="ＭＳ Ｐ明朝"/>
        <family val="1"/>
        <charset val="128"/>
      </rPr>
      <t>助成金算定（第</t>
    </r>
    <r>
      <rPr>
        <sz val="11"/>
        <rFont val="Century"/>
        <family val="1"/>
      </rPr>
      <t>9</t>
    </r>
    <r>
      <rPr>
        <sz val="11"/>
        <rFont val="ＭＳ Ｐ明朝"/>
        <family val="1"/>
        <charset val="128"/>
      </rPr>
      <t>号様式付表</t>
    </r>
    <r>
      <rPr>
        <sz val="11"/>
        <rFont val="Century"/>
        <family val="1"/>
      </rPr>
      <t>1</t>
    </r>
    <r>
      <rPr>
        <sz val="11"/>
        <rFont val="ＭＳ Ｐ明朝"/>
        <family val="1"/>
        <charset val="128"/>
      </rPr>
      <t>）「助成対象経費」を記入</t>
    </r>
    <rPh sb="0" eb="3">
      <t>ジョセイキン</t>
    </rPh>
    <rPh sb="3" eb="5">
      <t>サンテイ</t>
    </rPh>
    <rPh sb="6" eb="7">
      <t>ダイ</t>
    </rPh>
    <rPh sb="8" eb="9">
      <t>ゴウ</t>
    </rPh>
    <rPh sb="9" eb="11">
      <t>ヨウシキ</t>
    </rPh>
    <rPh sb="11" eb="13">
      <t>フヒョウ</t>
    </rPh>
    <phoneticPr fontId="3"/>
  </si>
  <si>
    <r>
      <rPr>
        <sz val="11"/>
        <rFont val="ＭＳ Ｐ明朝"/>
        <family val="1"/>
        <charset val="128"/>
      </rPr>
      <t>【移動式の場合】移動式水素供給設備の運営場所等（第</t>
    </r>
    <r>
      <rPr>
        <sz val="11"/>
        <rFont val="Century"/>
        <family val="1"/>
      </rPr>
      <t>9</t>
    </r>
    <r>
      <rPr>
        <sz val="11"/>
        <rFont val="ＭＳ Ｐ明朝"/>
        <family val="1"/>
        <charset val="128"/>
      </rPr>
      <t>号様式付表</t>
    </r>
    <r>
      <rPr>
        <sz val="11"/>
        <rFont val="Century"/>
        <family val="1"/>
      </rPr>
      <t>2</t>
    </r>
    <r>
      <rPr>
        <sz val="11"/>
        <rFont val="ＭＳ Ｐ明朝"/>
        <family val="1"/>
        <charset val="128"/>
      </rPr>
      <t>）をもとに</t>
    </r>
    <rPh sb="1" eb="3">
      <t>イドウ</t>
    </rPh>
    <rPh sb="3" eb="4">
      <t>シキ</t>
    </rPh>
    <rPh sb="5" eb="7">
      <t>バアイ</t>
    </rPh>
    <rPh sb="8" eb="10">
      <t>イドウ</t>
    </rPh>
    <rPh sb="10" eb="11">
      <t>シキ</t>
    </rPh>
    <rPh sb="11" eb="13">
      <t>スイソ</t>
    </rPh>
    <rPh sb="13" eb="15">
      <t>キョウキュウ</t>
    </rPh>
    <rPh sb="15" eb="17">
      <t>セツビ</t>
    </rPh>
    <rPh sb="18" eb="20">
      <t>ウンエイ</t>
    </rPh>
    <rPh sb="20" eb="22">
      <t>バショ</t>
    </rPh>
    <rPh sb="22" eb="23">
      <t>トウ</t>
    </rPh>
    <rPh sb="24" eb="25">
      <t>ダイ</t>
    </rPh>
    <rPh sb="26" eb="27">
      <t>ゴウ</t>
    </rPh>
    <rPh sb="27" eb="29">
      <t>ヨウシキ</t>
    </rPh>
    <rPh sb="29" eb="31">
      <t>フヒョウ</t>
    </rPh>
    <phoneticPr fontId="3"/>
  </si>
  <si>
    <t>　　　　　　　　×水素供給設備の運営の実績に応じた係数</t>
    <phoneticPr fontId="3"/>
  </si>
  <si>
    <t>国補助申請額に基づき入力</t>
    <rPh sb="0" eb="3">
      <t>クニホジョ</t>
    </rPh>
    <rPh sb="3" eb="6">
      <t>シンセイガク</t>
    </rPh>
    <rPh sb="7" eb="8">
      <t>モト</t>
    </rPh>
    <rPh sb="10" eb="12">
      <t>ニュウリョク</t>
    </rPh>
    <phoneticPr fontId="3"/>
  </si>
  <si>
    <t>設備運営費助成対象期間中における水素供給設備の商用運用日数（日）　①</t>
    <phoneticPr fontId="3"/>
  </si>
  <si>
    <t>国活動費補助金対象期間における水素供給設備の商用運用日数（日）　②</t>
    <phoneticPr fontId="3"/>
  </si>
  <si>
    <t>＝①／②</t>
    <phoneticPr fontId="3"/>
  </si>
  <si>
    <t>実績報告時提出書類の国活動費補助金の実績報告書より、報告書様式Ｈ-２の記載内容を用いて日数の確認を行います。</t>
    <phoneticPr fontId="3"/>
  </si>
  <si>
    <t>★公社使用欄(AQ:BE)</t>
    <rPh sb="1" eb="6">
      <t>コウシャシヨウラン</t>
    </rPh>
    <phoneticPr fontId="3"/>
  </si>
  <si>
    <t>国補助確定額に基づき入力</t>
    <rPh sb="0" eb="3">
      <t>クニホジョ</t>
    </rPh>
    <rPh sb="3" eb="5">
      <t>カクテイ</t>
    </rPh>
    <rPh sb="5" eb="6">
      <t>ガク</t>
    </rPh>
    <rPh sb="7" eb="8">
      <t>モト</t>
    </rPh>
    <rPh sb="10" eb="12">
      <t>ニュウリョク</t>
    </rPh>
    <phoneticPr fontId="3"/>
  </si>
  <si>
    <t>作成日</t>
    <rPh sb="0" eb="2">
      <t>サクセイ</t>
    </rPh>
    <rPh sb="2" eb="3">
      <t>ヒ</t>
    </rPh>
    <phoneticPr fontId="3"/>
  </si>
  <si>
    <t>変更日</t>
    <rPh sb="0" eb="3">
      <t>ヘンコウビ</t>
    </rPh>
    <phoneticPr fontId="3"/>
  </si>
  <si>
    <r>
      <t>事業者名、代表者名等が変更となる場合は、提出する事項証明書に記載されている「変更」の日付を記載すること。</t>
    </r>
    <r>
      <rPr>
        <sz val="11"/>
        <color rgb="FFFF0000"/>
        <rFont val="ＭＳ Ｐ明朝"/>
        <family val="1"/>
        <charset val="128"/>
      </rPr>
      <t>※登記日、プレスリリース日ではないので注意。</t>
    </r>
    <rPh sb="0" eb="3">
      <t>ジギョウシャ</t>
    </rPh>
    <rPh sb="3" eb="4">
      <t>メイ</t>
    </rPh>
    <rPh sb="5" eb="9">
      <t>ダイヒョウシャメイ</t>
    </rPh>
    <rPh sb="9" eb="10">
      <t>ナド</t>
    </rPh>
    <rPh sb="11" eb="13">
      <t>ヘンコウ</t>
    </rPh>
    <rPh sb="16" eb="18">
      <t>バアイ</t>
    </rPh>
    <rPh sb="20" eb="22">
      <t>テイシュツ</t>
    </rPh>
    <rPh sb="24" eb="29">
      <t>ジコウショウメイショ</t>
    </rPh>
    <rPh sb="30" eb="32">
      <t>キサイ</t>
    </rPh>
    <rPh sb="38" eb="40">
      <t>ヘンコウ</t>
    </rPh>
    <rPh sb="42" eb="44">
      <t>ヒヅケ</t>
    </rPh>
    <rPh sb="45" eb="47">
      <t>キサイ</t>
    </rPh>
    <rPh sb="53" eb="55">
      <t>トウキ</t>
    </rPh>
    <rPh sb="55" eb="56">
      <t>ヒ</t>
    </rPh>
    <rPh sb="64" eb="65">
      <t>ヒ</t>
    </rPh>
    <rPh sb="71" eb="73">
      <t>チュウイ</t>
    </rPh>
    <phoneticPr fontId="3"/>
  </si>
  <si>
    <t>Ｙ ＝ Ｘ × Ｅ／２８２</t>
    <phoneticPr fontId="3"/>
  </si>
  <si>
    <t>Ｙ ＝ Ｘ × Ｅ／２８２ ×（１－Ａ／（Ｂ×６０））</t>
    <phoneticPr fontId="3"/>
  </si>
  <si>
    <t>第6号様式　付表1</t>
    <rPh sb="0" eb="1">
      <t>ダイ</t>
    </rPh>
    <rPh sb="2" eb="5">
      <t>ゴウヨウシキ</t>
    </rPh>
    <rPh sb="6" eb="8">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</si>
</sst>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lt;43586]ggge&quot;年&quot;m&quot;月&quot;d&quot;日&quot;;[&lt;43831]&quot;令和元年&quot;m&quot;月&quot;d&quot;日&quot;;ggge&quot;年&quot;m&quot;月&quot;d&quot;日&quot;\ "/>
    <numFmt numFmtId="179" formatCode="#,##0.0;[Red]\-#,##0.0"/>
    <numFmt numFmtId="180" formatCode="#,##0.000;[Red]\-#,##0.000"/>
    <numFmt numFmtId="181" formatCode="#,##0.0000000000;[Red]\-#,##0.0000000000"/>
    <numFmt numFmtId="182" formatCode="[$-411]ggge&quot;年&quot;m&quot;月&quot;d&quot;日&quot;;@"/>
  </numFmts>
  <fonts count="5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u/>
      <sz val="11"/>
      <color theme="10"/>
      <name val="ＭＳ Ｐゴシック"/>
      <family val="2"/>
      <charset val="128"/>
      <scheme val="minor"/>
    </font>
    <font>
      <sz val="14"/>
      <name val="ＭＳ Ｐ明朝"/>
      <family val="1"/>
      <charset val="128"/>
    </font>
    <font>
      <sz val="14"/>
      <name val="Century"/>
      <family val="1"/>
    </font>
    <font>
      <sz val="10"/>
      <name val="Century"/>
      <family val="1"/>
    </font>
    <font>
      <sz val="11"/>
      <color theme="1"/>
      <name val="Century"/>
      <family val="1"/>
    </font>
    <font>
      <b/>
      <sz val="14"/>
      <name val="Century"/>
      <family val="1"/>
    </font>
    <font>
      <sz val="11"/>
      <color theme="1"/>
      <name val="ＭＳ Ｐ明朝"/>
      <family val="1"/>
      <charset val="128"/>
    </font>
    <font>
      <sz val="9"/>
      <color indexed="81"/>
      <name val="ＭＳ Ｐゴシック"/>
      <family val="3"/>
      <charset val="128"/>
    </font>
    <font>
      <sz val="11"/>
      <color theme="0"/>
      <name val="ＭＳ Ｐ明朝"/>
      <family val="1"/>
      <charset val="128"/>
    </font>
    <font>
      <sz val="11"/>
      <color theme="0"/>
      <name val="Century"/>
      <family val="1"/>
    </font>
    <font>
      <b/>
      <sz val="11"/>
      <color rgb="FFC00000"/>
      <name val="Century"/>
      <family val="1"/>
    </font>
    <font>
      <sz val="9"/>
      <name val="Century"/>
      <family val="1"/>
    </font>
    <font>
      <sz val="11"/>
      <color theme="0"/>
      <name val="ＭＳ Ｐゴシック"/>
      <family val="3"/>
      <charset val="128"/>
    </font>
    <font>
      <b/>
      <sz val="11"/>
      <color theme="1"/>
      <name val="ＭＳ Ｐゴシック"/>
      <family val="3"/>
      <charset val="128"/>
    </font>
    <font>
      <sz val="11"/>
      <color theme="1"/>
      <name val="ＭＳ Ｐゴシック"/>
      <family val="3"/>
      <charset val="128"/>
    </font>
    <font>
      <u/>
      <sz val="11"/>
      <color theme="10"/>
      <name val="ＭＳ Ｐゴシック"/>
      <family val="3"/>
      <charset val="128"/>
    </font>
    <font>
      <sz val="11"/>
      <color rgb="FFFF0000"/>
      <name val="ＭＳ Ｐゴシック"/>
      <family val="3"/>
      <charset val="128"/>
    </font>
    <font>
      <b/>
      <sz val="14"/>
      <name val="ＭＳ 明朝"/>
      <family val="1"/>
      <charset val="128"/>
    </font>
    <font>
      <b/>
      <sz val="11"/>
      <name val="ＭＳ Ｐ明朝"/>
      <family val="1"/>
      <charset val="128"/>
    </font>
    <font>
      <b/>
      <sz val="11"/>
      <name val="Century"/>
      <family val="1"/>
    </font>
    <font>
      <b/>
      <sz val="10"/>
      <color rgb="FFC00000"/>
      <name val="Century"/>
      <family val="1"/>
    </font>
    <font>
      <b/>
      <sz val="10"/>
      <color rgb="FFC00000"/>
      <name val="ＭＳ Ｐ明朝"/>
      <family val="1"/>
      <charset val="128"/>
    </font>
    <font>
      <sz val="11"/>
      <color theme="1"/>
      <name val="ＭＳ Ｐゴシック"/>
      <family val="3"/>
      <charset val="128"/>
      <scheme val="minor"/>
    </font>
    <font>
      <sz val="10"/>
      <name val="ＭＳ Ｐ明朝"/>
      <family val="1"/>
      <charset val="128"/>
    </font>
    <font>
      <sz val="11"/>
      <color theme="1"/>
      <name val="ＭＳ 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Century"/>
      <family val="1"/>
    </font>
    <font>
      <sz val="11"/>
      <color rgb="FFFF0000"/>
      <name val="ＭＳ Ｐ明朝"/>
      <family val="1"/>
      <charset val="128"/>
    </font>
    <font>
      <sz val="16"/>
      <name val="Century"/>
      <family val="1"/>
    </font>
    <font>
      <sz val="9"/>
      <color indexed="81"/>
      <name val="MS P ゴシック"/>
      <family val="3"/>
      <charset val="128"/>
    </font>
    <font>
      <b/>
      <sz val="9"/>
      <color indexed="81"/>
      <name val="MS P ゴシック"/>
      <family val="3"/>
      <charset val="128"/>
    </font>
    <font>
      <sz val="8"/>
      <color theme="1"/>
      <name val="ＭＳ 明朝"/>
      <family val="1"/>
      <charset val="128"/>
    </font>
    <font>
      <b/>
      <sz val="11"/>
      <color theme="0"/>
      <name val="ＭＳ 明朝"/>
      <family val="1"/>
      <charset val="128"/>
    </font>
    <font>
      <b/>
      <sz val="11"/>
      <color theme="1"/>
      <name val="ＭＳ 明朝"/>
      <family val="1"/>
      <charset val="128"/>
    </font>
    <font>
      <sz val="11"/>
      <color rgb="FFFF0000"/>
      <name val="ＭＳ 明朝"/>
      <family val="1"/>
      <charset val="128"/>
    </font>
    <font>
      <sz val="9"/>
      <color theme="1"/>
      <name val="ＭＳ 明朝"/>
      <family val="1"/>
      <charset val="128"/>
    </font>
    <font>
      <sz val="14"/>
      <color theme="1"/>
      <name val="ＭＳ Ｐゴシック"/>
      <family val="3"/>
      <charset val="128"/>
      <scheme val="minor"/>
    </font>
    <font>
      <sz val="11"/>
      <color theme="1"/>
      <name val="ＭＳ Ｐゴシック"/>
      <family val="3"/>
      <charset val="128"/>
      <scheme val="major"/>
    </font>
    <font>
      <b/>
      <sz val="11"/>
      <color theme="1"/>
      <name val="ＭＳ Ｐゴシック"/>
      <family val="3"/>
      <charset val="128"/>
      <scheme val="major"/>
    </font>
    <font>
      <sz val="9"/>
      <name val="ＭＳ Ｐ明朝"/>
      <family val="1"/>
      <charset val="128"/>
    </font>
    <font>
      <sz val="11"/>
      <name val="Century"/>
      <family val="1"/>
      <charset val="128"/>
    </font>
  </fonts>
  <fills count="7">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rgb="FF0070C0"/>
        <bgColor indexed="64"/>
      </patternFill>
    </fill>
  </fills>
  <borders count="9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hair">
        <color auto="1"/>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diagonalUp="1">
      <left style="thin">
        <color auto="1"/>
      </left>
      <right style="thin">
        <color auto="1"/>
      </right>
      <top style="thin">
        <color auto="1"/>
      </top>
      <bottom style="thin">
        <color auto="1"/>
      </bottom>
      <diagonal style="thin">
        <color auto="1"/>
      </diagonal>
    </border>
    <border>
      <left/>
      <right/>
      <top style="medium">
        <color rgb="FFFFC000"/>
      </top>
      <bottom/>
      <diagonal/>
    </border>
    <border>
      <left style="hair">
        <color auto="1"/>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right style="hair">
        <color auto="1"/>
      </right>
      <top/>
      <bottom style="dotted">
        <color indexed="64"/>
      </bottom>
      <diagonal/>
    </border>
    <border>
      <left style="hair">
        <color auto="1"/>
      </left>
      <right/>
      <top style="dotted">
        <color indexed="64"/>
      </top>
      <bottom style="dotted">
        <color indexed="64"/>
      </bottom>
      <diagonal/>
    </border>
    <border>
      <left/>
      <right/>
      <top style="dotted">
        <color indexed="64"/>
      </top>
      <bottom style="dotted">
        <color indexed="64"/>
      </bottom>
      <diagonal/>
    </border>
    <border>
      <left/>
      <right style="hair">
        <color auto="1"/>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4" fillId="0" borderId="0"/>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5" fillId="0" borderId="0" xfId="1" applyFont="1">
      <alignment vertical="center"/>
    </xf>
    <xf numFmtId="0" fontId="5" fillId="0" borderId="6" xfId="1" applyFont="1" applyBorder="1">
      <alignment vertical="center"/>
    </xf>
    <xf numFmtId="0" fontId="5" fillId="0" borderId="8" xfId="1" applyFont="1" applyBorder="1">
      <alignment vertical="center"/>
    </xf>
    <xf numFmtId="0" fontId="5" fillId="0" borderId="10" xfId="1" applyFont="1" applyBorder="1">
      <alignment vertical="center"/>
    </xf>
    <xf numFmtId="0" fontId="5" fillId="0" borderId="12" xfId="1" applyFont="1" applyBorder="1">
      <alignment vertical="center"/>
    </xf>
    <xf numFmtId="0" fontId="7" fillId="0" borderId="0" xfId="1" applyFont="1" applyAlignment="1">
      <alignment horizontal="center" vertical="center"/>
    </xf>
    <xf numFmtId="0" fontId="5" fillId="0" borderId="20" xfId="1" applyFont="1" applyBorder="1">
      <alignment vertical="center"/>
    </xf>
    <xf numFmtId="0" fontId="5" fillId="0" borderId="0" xfId="1" applyFont="1" applyAlignment="1">
      <alignment horizontal="right" vertical="center"/>
    </xf>
    <xf numFmtId="0" fontId="5" fillId="0" borderId="0" xfId="1" applyFont="1" applyAlignment="1">
      <alignment vertical="center" wrapText="1"/>
    </xf>
    <xf numFmtId="0" fontId="5" fillId="0" borderId="34" xfId="1" applyFont="1" applyBorder="1" applyAlignment="1">
      <alignment vertical="center" wrapText="1"/>
    </xf>
    <xf numFmtId="0" fontId="5" fillId="0" borderId="29" xfId="1" applyFont="1" applyBorder="1">
      <alignment vertical="center"/>
    </xf>
    <xf numFmtId="0" fontId="5" fillId="0" borderId="41" xfId="1" applyFont="1" applyBorder="1">
      <alignment vertical="center"/>
    </xf>
    <xf numFmtId="0" fontId="5" fillId="0" borderId="45" xfId="1" applyFont="1" applyBorder="1">
      <alignment vertical="center"/>
    </xf>
    <xf numFmtId="0" fontId="5" fillId="0" borderId="34" xfId="1" applyFont="1" applyBorder="1">
      <alignment vertical="center"/>
    </xf>
    <xf numFmtId="0" fontId="5" fillId="0" borderId="43" xfId="1" applyFont="1" applyBorder="1">
      <alignment vertical="center"/>
    </xf>
    <xf numFmtId="0" fontId="5" fillId="0" borderId="43" xfId="1" applyFont="1" applyBorder="1" applyAlignment="1">
      <alignment vertical="center" wrapText="1"/>
    </xf>
    <xf numFmtId="0" fontId="5" fillId="0" borderId="19" xfId="1" applyFont="1" applyBorder="1">
      <alignment vertical="center"/>
    </xf>
    <xf numFmtId="0" fontId="5" fillId="0" borderId="19" xfId="1" applyFont="1" applyBorder="1" applyAlignment="1">
      <alignment vertical="center" wrapText="1"/>
    </xf>
    <xf numFmtId="0" fontId="5" fillId="0" borderId="3" xfId="1" applyFont="1" applyBorder="1">
      <alignment vertical="center"/>
    </xf>
    <xf numFmtId="0" fontId="5" fillId="0" borderId="0" xfId="1" applyFont="1" applyAlignment="1"/>
    <xf numFmtId="0" fontId="5" fillId="0" borderId="5" xfId="1" applyFont="1" applyBorder="1" applyAlignment="1"/>
    <xf numFmtId="0" fontId="5" fillId="0" borderId="31" xfId="1" applyFont="1" applyBorder="1">
      <alignment vertical="center"/>
    </xf>
    <xf numFmtId="0" fontId="5" fillId="0" borderId="5" xfId="1" applyFont="1" applyBorder="1">
      <alignment vertical="center"/>
    </xf>
    <xf numFmtId="0" fontId="5" fillId="0" borderId="51" xfId="1" applyFont="1" applyBorder="1">
      <alignment vertical="center"/>
    </xf>
    <xf numFmtId="0" fontId="5" fillId="0" borderId="42" xfId="1" applyFont="1" applyBorder="1">
      <alignment vertical="center"/>
    </xf>
    <xf numFmtId="176" fontId="5" fillId="0" borderId="7" xfId="1" applyNumberFormat="1" applyFont="1" applyBorder="1">
      <alignment vertical="center"/>
    </xf>
    <xf numFmtId="176" fontId="5" fillId="0" borderId="9" xfId="1" applyNumberFormat="1" applyFont="1" applyBorder="1">
      <alignment vertical="center"/>
    </xf>
    <xf numFmtId="176" fontId="5" fillId="0" borderId="11" xfId="1" applyNumberFormat="1" applyFont="1" applyBorder="1">
      <alignment vertical="center"/>
    </xf>
    <xf numFmtId="0" fontId="17" fillId="4" borderId="46" xfId="1" applyFont="1" applyFill="1" applyBorder="1" applyAlignment="1">
      <alignment horizontal="center" vertical="center"/>
    </xf>
    <xf numFmtId="0" fontId="5" fillId="0" borderId="46" xfId="1" applyFont="1" applyBorder="1">
      <alignment vertical="center"/>
    </xf>
    <xf numFmtId="0" fontId="5" fillId="0" borderId="52" xfId="1" applyFont="1" applyBorder="1">
      <alignment vertical="center"/>
    </xf>
    <xf numFmtId="0" fontId="5" fillId="0" borderId="53" xfId="1" applyFont="1" applyBorder="1">
      <alignment vertical="center"/>
    </xf>
    <xf numFmtId="0" fontId="5" fillId="0" borderId="46" xfId="1" applyFont="1" applyBorder="1" applyAlignment="1">
      <alignment vertical="center" wrapText="1"/>
    </xf>
    <xf numFmtId="0" fontId="5" fillId="0" borderId="46" xfId="1" applyFont="1" applyBorder="1" applyAlignment="1">
      <alignment vertical="center" shrinkToFit="1"/>
    </xf>
    <xf numFmtId="0" fontId="5" fillId="0" borderId="0" xfId="1" applyFont="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5" xfId="1" applyFont="1" applyBorder="1" applyAlignment="1">
      <alignment horizontal="right" vertical="center"/>
    </xf>
    <xf numFmtId="20" fontId="5" fillId="0" borderId="2" xfId="1" applyNumberFormat="1" applyFont="1" applyBorder="1">
      <alignment vertical="center"/>
    </xf>
    <xf numFmtId="0" fontId="22" fillId="0" borderId="0" xfId="0" applyFont="1">
      <alignment vertical="center"/>
    </xf>
    <xf numFmtId="0" fontId="20" fillId="3" borderId="46" xfId="0" applyFont="1" applyFill="1" applyBorder="1" applyAlignment="1">
      <alignment horizontal="center" vertical="center"/>
    </xf>
    <xf numFmtId="0" fontId="22" fillId="0" borderId="0" xfId="0" applyFont="1" applyAlignment="1">
      <alignment horizontal="center" vertical="center"/>
    </xf>
    <xf numFmtId="0" fontId="23" fillId="0" borderId="0" xfId="3" applyFont="1" applyFill="1" applyBorder="1" applyAlignment="1">
      <alignment vertical="top"/>
    </xf>
    <xf numFmtId="0" fontId="22" fillId="0" borderId="0" xfId="0" applyFont="1" applyAlignment="1">
      <alignment vertical="top"/>
    </xf>
    <xf numFmtId="0" fontId="21" fillId="0" borderId="0" xfId="0" applyFont="1">
      <alignment vertical="center"/>
    </xf>
    <xf numFmtId="0" fontId="22" fillId="0" borderId="33" xfId="0" applyFont="1" applyBorder="1">
      <alignment vertical="center"/>
    </xf>
    <xf numFmtId="0" fontId="22" fillId="0" borderId="4" xfId="0" applyFont="1" applyBorder="1">
      <alignment vertical="center"/>
    </xf>
    <xf numFmtId="0" fontId="22" fillId="0" borderId="41" xfId="0" applyFont="1" applyBorder="1">
      <alignment vertical="center"/>
    </xf>
    <xf numFmtId="0" fontId="22" fillId="0" borderId="35" xfId="0" applyFont="1" applyBorder="1">
      <alignment vertical="center"/>
    </xf>
    <xf numFmtId="0" fontId="22" fillId="0" borderId="51" xfId="0" applyFont="1" applyBorder="1">
      <alignment vertical="center"/>
    </xf>
    <xf numFmtId="0" fontId="22" fillId="0" borderId="36" xfId="0" applyFont="1" applyBorder="1">
      <alignment vertical="center"/>
    </xf>
    <xf numFmtId="0" fontId="22" fillId="0" borderId="5" xfId="0" applyFont="1" applyBorder="1">
      <alignment vertical="center"/>
    </xf>
    <xf numFmtId="0" fontId="22" fillId="0" borderId="6" xfId="0" applyFont="1" applyBorder="1">
      <alignment vertical="center"/>
    </xf>
    <xf numFmtId="0" fontId="23" fillId="0" borderId="46" xfId="3" applyFont="1" applyFill="1" applyBorder="1" applyAlignment="1">
      <alignment vertical="center" wrapText="1"/>
    </xf>
    <xf numFmtId="0" fontId="22" fillId="0" borderId="46" xfId="0" applyFont="1" applyBorder="1" applyAlignment="1">
      <alignment vertical="center" wrapText="1"/>
    </xf>
    <xf numFmtId="0" fontId="4" fillId="0" borderId="46" xfId="0" applyFont="1" applyBorder="1" applyAlignment="1">
      <alignment vertical="center" wrapText="1"/>
    </xf>
    <xf numFmtId="0" fontId="8" fillId="2" borderId="46" xfId="3" applyFill="1" applyBorder="1" applyAlignment="1">
      <alignment vertical="center" wrapText="1"/>
    </xf>
    <xf numFmtId="0" fontId="22" fillId="2" borderId="46" xfId="0" applyFont="1" applyFill="1" applyBorder="1" applyAlignment="1">
      <alignment vertical="center" wrapText="1"/>
    </xf>
    <xf numFmtId="0" fontId="4" fillId="2" borderId="60" xfId="0" applyFont="1" applyFill="1" applyBorder="1" applyAlignment="1">
      <alignment vertical="center" wrapText="1"/>
    </xf>
    <xf numFmtId="0" fontId="24" fillId="0" borderId="46" xfId="0" applyFont="1" applyBorder="1" applyAlignment="1">
      <alignment vertical="center" wrapText="1"/>
    </xf>
    <xf numFmtId="0" fontId="22" fillId="0" borderId="54" xfId="0" applyFont="1" applyBorder="1" applyAlignment="1">
      <alignment horizontal="center" vertical="center"/>
    </xf>
    <xf numFmtId="0" fontId="22" fillId="0" borderId="54" xfId="0" applyFont="1" applyBorder="1">
      <alignment vertical="center"/>
    </xf>
    <xf numFmtId="0" fontId="22" fillId="0" borderId="53" xfId="0" applyFont="1" applyBorder="1">
      <alignment vertical="center"/>
    </xf>
    <xf numFmtId="0" fontId="22" fillId="0" borderId="52" xfId="0" applyFont="1" applyBorder="1" applyAlignment="1">
      <alignment horizontal="center" vertical="center"/>
    </xf>
    <xf numFmtId="0" fontId="28" fillId="0" borderId="52" xfId="1" applyFont="1" applyBorder="1">
      <alignment vertical="center"/>
    </xf>
    <xf numFmtId="0" fontId="20" fillId="3" borderId="46" xfId="0" applyFont="1" applyFill="1" applyBorder="1">
      <alignment vertical="center"/>
    </xf>
    <xf numFmtId="0" fontId="20" fillId="3" borderId="3" xfId="0" applyFont="1" applyFill="1" applyBorder="1" applyAlignment="1">
      <alignment horizontal="center" vertical="center"/>
    </xf>
    <xf numFmtId="0" fontId="27" fillId="0" borderId="0" xfId="1" applyFont="1" applyAlignment="1">
      <alignment horizontal="right" vertical="center"/>
    </xf>
    <xf numFmtId="176" fontId="5" fillId="0" borderId="19" xfId="1" applyNumberFormat="1" applyFont="1" applyBorder="1">
      <alignment vertical="center"/>
    </xf>
    <xf numFmtId="0" fontId="5" fillId="0" borderId="35" xfId="1" applyFont="1" applyBorder="1">
      <alignment vertical="center"/>
    </xf>
    <xf numFmtId="0" fontId="5" fillId="0" borderId="36" xfId="1" applyFont="1" applyBorder="1">
      <alignment vertical="center"/>
    </xf>
    <xf numFmtId="0" fontId="5" fillId="0" borderId="47" xfId="1" applyFont="1" applyBorder="1">
      <alignment vertical="center"/>
    </xf>
    <xf numFmtId="176" fontId="5" fillId="0" borderId="0" xfId="1" applyNumberFormat="1" applyFont="1" applyAlignment="1">
      <alignment horizontal="left" vertical="center"/>
    </xf>
    <xf numFmtId="0" fontId="5" fillId="0" borderId="9" xfId="1" applyFont="1" applyBorder="1">
      <alignment vertical="center"/>
    </xf>
    <xf numFmtId="0" fontId="5" fillId="0" borderId="7"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21" xfId="1" applyFont="1" applyBorder="1">
      <alignment vertical="center"/>
    </xf>
    <xf numFmtId="0" fontId="5" fillId="0" borderId="33" xfId="1" applyFont="1" applyBorder="1">
      <alignment vertical="center"/>
    </xf>
    <xf numFmtId="0" fontId="5" fillId="0" borderId="4" xfId="1" applyFont="1" applyBorder="1">
      <alignment vertical="center"/>
    </xf>
    <xf numFmtId="0" fontId="5" fillId="0" borderId="39" xfId="1" applyFont="1" applyBorder="1">
      <alignment vertical="center"/>
    </xf>
    <xf numFmtId="0" fontId="5" fillId="0" borderId="22" xfId="1" applyFont="1" applyBorder="1">
      <alignment vertical="center"/>
    </xf>
    <xf numFmtId="177" fontId="5" fillId="0" borderId="11" xfId="1" applyNumberFormat="1" applyFont="1" applyBorder="1">
      <alignment vertical="center"/>
    </xf>
    <xf numFmtId="0" fontId="8" fillId="0" borderId="46" xfId="3" applyFill="1" applyBorder="1" applyAlignment="1">
      <alignment vertical="center" wrapText="1"/>
    </xf>
    <xf numFmtId="0" fontId="5" fillId="0" borderId="51" xfId="1" applyFont="1" applyBorder="1" applyAlignment="1">
      <alignment vertical="center" shrinkToFit="1"/>
    </xf>
    <xf numFmtId="178" fontId="18" fillId="0" borderId="53" xfId="1" applyNumberFormat="1" applyFont="1" applyBorder="1" applyAlignment="1">
      <alignment horizontal="left" vertical="center"/>
    </xf>
    <xf numFmtId="0" fontId="6" fillId="0" borderId="0" xfId="1" applyFont="1">
      <alignment vertical="center"/>
    </xf>
    <xf numFmtId="0" fontId="6" fillId="0" borderId="46" xfId="1" applyFont="1" applyBorder="1">
      <alignment vertical="center"/>
    </xf>
    <xf numFmtId="0" fontId="6" fillId="0" borderId="35" xfId="1" applyFont="1" applyBorder="1">
      <alignment vertical="center"/>
    </xf>
    <xf numFmtId="0" fontId="31" fillId="0" borderId="46" xfId="1" applyFont="1" applyBorder="1">
      <alignment vertical="center"/>
    </xf>
    <xf numFmtId="0" fontId="32" fillId="0" borderId="0" xfId="0" applyFont="1">
      <alignment vertical="center"/>
    </xf>
    <xf numFmtId="0" fontId="12" fillId="0" borderId="0" xfId="1" applyFont="1" applyAlignment="1">
      <alignment vertical="top" wrapText="1"/>
    </xf>
    <xf numFmtId="0" fontId="12" fillId="0" borderId="0" xfId="1" applyFont="1" applyAlignment="1">
      <alignment horizontal="left" vertical="top" wrapText="1"/>
    </xf>
    <xf numFmtId="0" fontId="12" fillId="5" borderId="0" xfId="1" applyFont="1" applyFill="1" applyAlignment="1" applyProtection="1">
      <alignment horizontal="left" vertical="top" wrapText="1"/>
      <protection locked="0"/>
    </xf>
    <xf numFmtId="0" fontId="14" fillId="5" borderId="0" xfId="1" applyFont="1" applyFill="1" applyAlignment="1">
      <alignment vertical="top"/>
    </xf>
    <xf numFmtId="0" fontId="12" fillId="5" borderId="0" xfId="1" applyFont="1" applyFill="1" applyAlignment="1">
      <alignment vertical="top" wrapText="1"/>
    </xf>
    <xf numFmtId="0" fontId="6" fillId="0" borderId="3" xfId="1" applyFont="1" applyBorder="1">
      <alignment vertical="center"/>
    </xf>
    <xf numFmtId="0" fontId="6" fillId="0" borderId="52" xfId="1" applyFont="1" applyBorder="1">
      <alignment vertical="center"/>
    </xf>
    <xf numFmtId="0" fontId="2" fillId="0" borderId="65" xfId="7" applyFont="1" applyBorder="1">
      <alignment vertical="center"/>
    </xf>
    <xf numFmtId="0" fontId="2" fillId="0" borderId="66" xfId="7" applyFont="1" applyBorder="1">
      <alignment vertical="center"/>
    </xf>
    <xf numFmtId="0" fontId="2" fillId="0" borderId="67" xfId="7" applyFont="1" applyBorder="1">
      <alignment vertical="center"/>
    </xf>
    <xf numFmtId="0" fontId="2" fillId="0" borderId="0" xfId="7" applyFont="1">
      <alignment vertical="center"/>
    </xf>
    <xf numFmtId="0" fontId="2" fillId="0" borderId="68" xfId="7" applyFont="1" applyBorder="1">
      <alignment vertical="center"/>
    </xf>
    <xf numFmtId="0" fontId="2" fillId="0" borderId="69" xfId="7" applyFont="1" applyBorder="1">
      <alignment vertical="center"/>
    </xf>
    <xf numFmtId="0" fontId="2" fillId="0" borderId="70" xfId="7" applyFont="1" applyBorder="1">
      <alignment vertical="center"/>
    </xf>
    <xf numFmtId="0" fontId="2" fillId="0" borderId="71" xfId="7" applyFont="1" applyBorder="1">
      <alignment vertical="center"/>
    </xf>
    <xf numFmtId="0" fontId="2" fillId="0" borderId="72" xfId="7" applyFont="1" applyBorder="1">
      <alignment vertical="center"/>
    </xf>
    <xf numFmtId="0" fontId="18" fillId="0" borderId="53" xfId="1" applyFont="1" applyBorder="1" applyAlignment="1">
      <alignment horizontal="left" vertical="center"/>
    </xf>
    <xf numFmtId="0" fontId="6" fillId="0" borderId="9" xfId="1" applyFont="1" applyBorder="1">
      <alignment vertical="center"/>
    </xf>
    <xf numFmtId="0" fontId="36" fillId="0" borderId="5" xfId="1" applyFont="1" applyBorder="1">
      <alignment vertical="center"/>
    </xf>
    <xf numFmtId="0" fontId="41" fillId="0" borderId="0" xfId="0" applyFont="1">
      <alignment vertical="center"/>
    </xf>
    <xf numFmtId="0" fontId="42" fillId="6" borderId="1" xfId="1" applyFont="1" applyFill="1" applyBorder="1" applyAlignment="1">
      <alignment horizontal="center" vertical="center"/>
    </xf>
    <xf numFmtId="0" fontId="42" fillId="6" borderId="46" xfId="1" applyFont="1" applyFill="1" applyBorder="1" applyAlignment="1">
      <alignment horizontal="center" vertical="center"/>
    </xf>
    <xf numFmtId="0" fontId="43" fillId="0" borderId="0" xfId="0" applyFont="1">
      <alignment vertical="center"/>
    </xf>
    <xf numFmtId="0" fontId="32" fillId="0" borderId="35" xfId="0" applyFont="1" applyBorder="1">
      <alignment vertical="center"/>
    </xf>
    <xf numFmtId="0" fontId="44" fillId="0" borderId="54" xfId="0" applyFont="1" applyBorder="1">
      <alignment vertical="center"/>
    </xf>
    <xf numFmtId="0" fontId="32" fillId="0" borderId="54" xfId="0" applyFont="1" applyBorder="1">
      <alignment vertical="center"/>
    </xf>
    <xf numFmtId="0" fontId="45" fillId="0" borderId="0" xfId="0" applyFont="1">
      <alignment vertical="center"/>
    </xf>
    <xf numFmtId="0" fontId="45" fillId="0" borderId="54" xfId="0" applyFont="1" applyBorder="1">
      <alignment vertical="center"/>
    </xf>
    <xf numFmtId="0" fontId="32" fillId="0" borderId="36" xfId="0" applyFont="1" applyBorder="1">
      <alignment vertical="center"/>
    </xf>
    <xf numFmtId="0" fontId="32" fillId="0" borderId="53" xfId="0" applyFont="1" applyBorder="1">
      <alignment vertical="center"/>
    </xf>
    <xf numFmtId="0" fontId="47" fillId="0" borderId="0" xfId="0" applyFont="1">
      <alignment vertical="center"/>
    </xf>
    <xf numFmtId="0" fontId="48" fillId="0" borderId="0" xfId="0" applyFont="1">
      <alignment vertical="center"/>
    </xf>
    <xf numFmtId="0" fontId="48" fillId="0" borderId="46" xfId="0" applyFont="1" applyBorder="1">
      <alignment vertical="center"/>
    </xf>
    <xf numFmtId="0" fontId="47" fillId="0" borderId="46" xfId="0" applyFont="1" applyBorder="1">
      <alignment vertical="center"/>
    </xf>
    <xf numFmtId="38" fontId="47" fillId="0" borderId="46" xfId="4" applyFont="1" applyBorder="1">
      <alignment vertical="center"/>
    </xf>
    <xf numFmtId="0" fontId="47" fillId="0" borderId="80" xfId="0" applyFont="1" applyBorder="1">
      <alignment vertical="center"/>
    </xf>
    <xf numFmtId="0" fontId="5" fillId="0" borderId="30" xfId="1" applyFont="1" applyBorder="1">
      <alignment vertical="center"/>
    </xf>
    <xf numFmtId="0" fontId="2" fillId="0" borderId="0" xfId="0" applyFont="1">
      <alignment vertical="center"/>
    </xf>
    <xf numFmtId="0" fontId="32" fillId="0" borderId="4" xfId="0" applyFont="1" applyBorder="1">
      <alignment vertical="center"/>
    </xf>
    <xf numFmtId="0" fontId="32" fillId="0" borderId="33" xfId="0" applyFont="1" applyBorder="1">
      <alignment vertical="center"/>
    </xf>
    <xf numFmtId="0" fontId="32" fillId="0" borderId="41" xfId="0" applyFont="1" applyBorder="1">
      <alignment vertical="center"/>
    </xf>
    <xf numFmtId="0" fontId="32" fillId="0" borderId="51" xfId="0" applyFont="1" applyBorder="1">
      <alignment vertical="center"/>
    </xf>
    <xf numFmtId="0" fontId="32" fillId="0" borderId="5" xfId="0" applyFont="1" applyBorder="1">
      <alignment vertical="center"/>
    </xf>
    <xf numFmtId="0" fontId="32" fillId="0" borderId="6" xfId="0" applyFont="1" applyBorder="1">
      <alignment vertical="center"/>
    </xf>
    <xf numFmtId="0" fontId="5" fillId="0" borderId="44" xfId="1" applyFont="1" applyBorder="1">
      <alignment vertical="center"/>
    </xf>
    <xf numFmtId="0" fontId="2" fillId="0" borderId="0" xfId="1" applyFont="1">
      <alignment vertical="center"/>
    </xf>
    <xf numFmtId="0" fontId="6" fillId="0" borderId="4" xfId="1" applyFont="1" applyBorder="1">
      <alignment vertical="center"/>
    </xf>
    <xf numFmtId="0" fontId="5" fillId="0" borderId="73" xfId="1" applyFont="1" applyBorder="1">
      <alignment vertical="center"/>
    </xf>
    <xf numFmtId="0" fontId="6" fillId="0" borderId="74" xfId="1" applyFont="1" applyBorder="1">
      <alignment vertical="center"/>
    </xf>
    <xf numFmtId="0" fontId="5" fillId="0" borderId="74" xfId="1" applyFont="1" applyBorder="1">
      <alignment vertical="center"/>
    </xf>
    <xf numFmtId="0" fontId="5" fillId="0" borderId="75" xfId="1" applyFont="1" applyBorder="1">
      <alignment vertical="center"/>
    </xf>
    <xf numFmtId="0" fontId="6" fillId="0" borderId="53" xfId="1" applyFont="1" applyBorder="1">
      <alignment vertical="center"/>
    </xf>
    <xf numFmtId="0" fontId="5" fillId="0" borderId="62" xfId="1" applyFont="1" applyBorder="1">
      <alignment vertical="center"/>
    </xf>
    <xf numFmtId="0" fontId="6" fillId="0" borderId="54" xfId="1" applyFont="1" applyBorder="1">
      <alignment vertical="center"/>
    </xf>
    <xf numFmtId="0" fontId="5" fillId="0" borderId="74" xfId="1" applyFont="1" applyBorder="1" applyAlignment="1">
      <alignment horizontal="center" vertical="center"/>
    </xf>
    <xf numFmtId="0" fontId="49" fillId="0" borderId="74" xfId="1" applyFont="1" applyBorder="1">
      <alignment vertical="center"/>
    </xf>
    <xf numFmtId="0" fontId="50" fillId="0" borderId="46" xfId="1" applyFont="1" applyBorder="1">
      <alignment vertical="center"/>
    </xf>
    <xf numFmtId="0" fontId="32" fillId="0" borderId="54" xfId="0" quotePrefix="1" applyFont="1" applyBorder="1">
      <alignment vertical="center"/>
    </xf>
    <xf numFmtId="0" fontId="38" fillId="5" borderId="0" xfId="1" applyFont="1" applyFill="1" applyAlignment="1" applyProtection="1">
      <alignment horizontal="center" vertical="center"/>
      <protection locked="0"/>
    </xf>
    <xf numFmtId="0" fontId="38" fillId="5" borderId="4" xfId="1" applyFont="1" applyFill="1" applyBorder="1" applyAlignment="1" applyProtection="1">
      <alignment horizontal="center" vertical="center"/>
      <protection locked="0"/>
    </xf>
    <xf numFmtId="0" fontId="38" fillId="5" borderId="74" xfId="1" applyFont="1" applyFill="1" applyBorder="1" applyAlignment="1" applyProtection="1">
      <alignment horizontal="center" vertical="center"/>
      <protection locked="0"/>
    </xf>
    <xf numFmtId="0" fontId="38" fillId="5" borderId="39" xfId="1" applyFont="1" applyFill="1" applyBorder="1" applyAlignment="1" applyProtection="1">
      <alignment horizontal="center" vertical="center"/>
      <protection locked="0"/>
    </xf>
    <xf numFmtId="0" fontId="5" fillId="0" borderId="0" xfId="1" applyFont="1" applyProtection="1">
      <alignment vertical="center"/>
      <protection locked="0"/>
    </xf>
    <xf numFmtId="0" fontId="38" fillId="5" borderId="9" xfId="1" applyFont="1" applyFill="1" applyBorder="1" applyAlignment="1" applyProtection="1">
      <alignment horizontal="center" vertical="center"/>
      <protection locked="0"/>
    </xf>
    <xf numFmtId="0" fontId="38" fillId="5" borderId="2" xfId="1" applyFont="1" applyFill="1" applyBorder="1" applyAlignment="1" applyProtection="1">
      <alignment horizontal="center" vertical="center"/>
      <protection locked="0"/>
    </xf>
    <xf numFmtId="0" fontId="5" fillId="0" borderId="33" xfId="1" applyFont="1" applyBorder="1" applyProtection="1">
      <alignment vertical="center"/>
      <protection locked="0"/>
    </xf>
    <xf numFmtId="0" fontId="5" fillId="0" borderId="4" xfId="1" applyFont="1" applyBorder="1" applyProtection="1">
      <alignment vertical="center"/>
      <protection locked="0"/>
    </xf>
    <xf numFmtId="0" fontId="5" fillId="0" borderId="41" xfId="1" applyFont="1" applyBorder="1" applyProtection="1">
      <alignment vertical="center"/>
      <protection locked="0"/>
    </xf>
    <xf numFmtId="0" fontId="5" fillId="0" borderId="35" xfId="1" applyFont="1" applyBorder="1" applyProtection="1">
      <alignment vertical="center"/>
      <protection locked="0"/>
    </xf>
    <xf numFmtId="0" fontId="5" fillId="0" borderId="51" xfId="1" applyFont="1" applyBorder="1" applyProtection="1">
      <alignment vertical="center"/>
      <protection locked="0"/>
    </xf>
    <xf numFmtId="0" fontId="5" fillId="0" borderId="36"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6" fillId="0" borderId="0" xfId="1" applyFont="1" applyAlignment="1">
      <alignment vertical="center" wrapText="1"/>
    </xf>
    <xf numFmtId="0" fontId="12" fillId="0" borderId="0" xfId="1" applyFont="1" applyAlignment="1" applyProtection="1">
      <alignment vertical="top" wrapText="1"/>
      <protection locked="0"/>
    </xf>
    <xf numFmtId="0" fontId="6" fillId="0" borderId="0" xfId="1" applyFont="1" applyProtection="1">
      <alignment vertical="center"/>
      <protection locked="0"/>
    </xf>
    <xf numFmtId="0" fontId="20" fillId="3" borderId="1" xfId="0" applyFont="1" applyFill="1" applyBorder="1" applyAlignment="1">
      <alignment horizontal="center" vertical="center"/>
    </xf>
    <xf numFmtId="0" fontId="20" fillId="3" borderId="3" xfId="0" applyFont="1" applyFill="1" applyBorder="1" applyAlignment="1">
      <alignment horizontal="center" vertical="center"/>
    </xf>
    <xf numFmtId="178" fontId="5" fillId="5" borderId="5" xfId="1" applyNumberFormat="1" applyFont="1" applyFill="1" applyBorder="1" applyAlignment="1" applyProtection="1">
      <alignment horizontal="left" vertical="center"/>
      <protection locked="0"/>
    </xf>
    <xf numFmtId="177" fontId="5" fillId="5" borderId="7" xfId="1" applyNumberFormat="1" applyFont="1" applyFill="1" applyBorder="1" applyProtection="1">
      <alignment vertical="center"/>
      <protection locked="0"/>
    </xf>
    <xf numFmtId="0" fontId="5" fillId="0" borderId="30" xfId="1" applyFont="1" applyBorder="1">
      <alignment vertical="center"/>
    </xf>
    <xf numFmtId="0" fontId="5" fillId="0" borderId="31" xfId="1" applyFont="1" applyBorder="1">
      <alignment vertical="center"/>
    </xf>
    <xf numFmtId="0" fontId="5" fillId="0" borderId="32" xfId="1" applyFont="1" applyBorder="1">
      <alignment vertical="center"/>
    </xf>
    <xf numFmtId="177" fontId="5" fillId="5" borderId="31" xfId="1" applyNumberFormat="1" applyFont="1" applyFill="1" applyBorder="1" applyProtection="1">
      <alignment vertical="center"/>
      <protection locked="0"/>
    </xf>
    <xf numFmtId="0" fontId="5" fillId="0" borderId="77" xfId="1" applyFont="1" applyBorder="1" applyAlignment="1">
      <alignment horizontal="left" vertical="center"/>
    </xf>
    <xf numFmtId="0" fontId="5" fillId="0" borderId="78" xfId="1" applyFont="1" applyBorder="1" applyAlignment="1">
      <alignment horizontal="left" vertical="center"/>
    </xf>
    <xf numFmtId="0" fontId="5" fillId="0" borderId="79" xfId="1" applyFont="1" applyBorder="1" applyAlignment="1">
      <alignment horizontal="left" vertical="center"/>
    </xf>
    <xf numFmtId="0" fontId="5" fillId="0" borderId="5" xfId="1" applyFont="1" applyBorder="1">
      <alignment vertical="center"/>
    </xf>
    <xf numFmtId="0" fontId="5" fillId="5" borderId="5" xfId="1" applyFont="1" applyFill="1" applyBorder="1" applyProtection="1">
      <alignment vertical="center"/>
      <protection locked="0"/>
    </xf>
    <xf numFmtId="0" fontId="5" fillId="0" borderId="5" xfId="1" applyFont="1" applyBorder="1" applyAlignment="1">
      <alignment horizontal="right" vertical="center"/>
    </xf>
    <xf numFmtId="0" fontId="5" fillId="5" borderId="31" xfId="1" applyFont="1" applyFill="1" applyBorder="1" applyProtection="1">
      <alignment vertical="center"/>
      <protection locked="0"/>
    </xf>
    <xf numFmtId="0" fontId="5" fillId="5" borderId="0" xfId="1" applyFont="1" applyFill="1" applyAlignment="1" applyProtection="1">
      <alignment vertical="center" shrinkToFit="1"/>
      <protection locked="0"/>
    </xf>
    <xf numFmtId="0" fontId="5" fillId="0" borderId="0" xfId="1" applyFont="1">
      <alignment vertical="center"/>
    </xf>
    <xf numFmtId="0" fontId="5" fillId="0" borderId="0" xfId="1" applyFont="1" applyAlignment="1">
      <alignment vertical="center" wrapText="1"/>
    </xf>
    <xf numFmtId="0" fontId="5" fillId="5" borderId="0" xfId="1" applyFont="1" applyFill="1" applyProtection="1">
      <alignment vertical="center"/>
      <protection locked="0"/>
    </xf>
    <xf numFmtId="0" fontId="2" fillId="0" borderId="0" xfId="1" applyFont="1" applyAlignment="1">
      <alignment horizontal="center" vertical="center"/>
    </xf>
    <xf numFmtId="178" fontId="5" fillId="5" borderId="0" xfId="1" applyNumberFormat="1" applyFont="1" applyFill="1" applyAlignment="1" applyProtection="1">
      <alignment horizontal="right" vertical="center"/>
      <protection locked="0"/>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33" xfId="1" applyFont="1" applyBorder="1">
      <alignment vertical="center"/>
    </xf>
    <xf numFmtId="0" fontId="5" fillId="0" borderId="4" xfId="1" applyFont="1" applyBorder="1">
      <alignment vertical="center"/>
    </xf>
    <xf numFmtId="0" fontId="5" fillId="0" borderId="34" xfId="1" applyFont="1" applyBorder="1">
      <alignment vertical="center"/>
    </xf>
    <xf numFmtId="0" fontId="5" fillId="0" borderId="36" xfId="1" applyFont="1" applyBorder="1">
      <alignment vertical="center"/>
    </xf>
    <xf numFmtId="0" fontId="5" fillId="0" borderId="29" xfId="1" applyFont="1" applyBorder="1">
      <alignment vertical="center"/>
    </xf>
    <xf numFmtId="0" fontId="5" fillId="0" borderId="50" xfId="1" applyFont="1" applyBorder="1">
      <alignment vertical="center"/>
    </xf>
    <xf numFmtId="0" fontId="5" fillId="0" borderId="35" xfId="1" applyFont="1" applyBorder="1">
      <alignment vertical="center"/>
    </xf>
    <xf numFmtId="0" fontId="5" fillId="0" borderId="28" xfId="1" applyFont="1" applyBorder="1">
      <alignment vertical="center"/>
    </xf>
    <xf numFmtId="0" fontId="5" fillId="0" borderId="26" xfId="1" applyFont="1" applyBorder="1">
      <alignment vertical="center"/>
    </xf>
    <xf numFmtId="0" fontId="5" fillId="0" borderId="7" xfId="1" applyFont="1" applyBorder="1">
      <alignment vertical="center"/>
    </xf>
    <xf numFmtId="0" fontId="5" fillId="0" borderId="31" xfId="1" applyFont="1" applyBorder="1" applyAlignment="1">
      <alignment horizontal="right" vertical="center"/>
    </xf>
    <xf numFmtId="0" fontId="5" fillId="0" borderId="20" xfId="1" applyFont="1" applyBorder="1">
      <alignment vertical="center"/>
    </xf>
    <xf numFmtId="0" fontId="5" fillId="0" borderId="13" xfId="1" applyFont="1" applyBorder="1">
      <alignment vertical="center"/>
    </xf>
    <xf numFmtId="0" fontId="5" fillId="0" borderId="43" xfId="1" applyFont="1" applyBorder="1" applyAlignment="1">
      <alignment horizontal="left" vertical="center"/>
    </xf>
    <xf numFmtId="0" fontId="5" fillId="0" borderId="4" xfId="1" applyFont="1" applyBorder="1" applyAlignment="1">
      <alignment horizontal="left" vertical="center"/>
    </xf>
    <xf numFmtId="0" fontId="5" fillId="0" borderId="34"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5" fillId="0" borderId="76" xfId="1" applyFont="1" applyBorder="1" applyAlignment="1">
      <alignment horizontal="left" vertical="center"/>
    </xf>
    <xf numFmtId="0" fontId="19" fillId="0" borderId="62" xfId="1" applyFont="1" applyBorder="1" applyAlignment="1">
      <alignment horizontal="left" vertical="center"/>
    </xf>
    <xf numFmtId="0" fontId="19" fillId="0" borderId="0" xfId="1" applyFont="1" applyAlignment="1">
      <alignment horizontal="left" vertical="center"/>
    </xf>
    <xf numFmtId="0" fontId="19" fillId="0" borderId="28" xfId="1" applyFont="1" applyBorder="1" applyAlignment="1">
      <alignment horizontal="left" vertical="center"/>
    </xf>
    <xf numFmtId="49" fontId="5" fillId="5" borderId="7" xfId="1" quotePrefix="1" applyNumberFormat="1" applyFont="1" applyFill="1" applyBorder="1" applyProtection="1">
      <alignment vertical="center"/>
      <protection locked="0"/>
    </xf>
    <xf numFmtId="0" fontId="5" fillId="0" borderId="27" xfId="1" applyFont="1" applyBorder="1">
      <alignment vertical="center"/>
    </xf>
    <xf numFmtId="0" fontId="5" fillId="0" borderId="37" xfId="1" applyFont="1" applyBorder="1">
      <alignment vertical="center"/>
    </xf>
    <xf numFmtId="0" fontId="5" fillId="0" borderId="9" xfId="1" applyFont="1" applyBorder="1">
      <alignment vertical="center"/>
    </xf>
    <xf numFmtId="0" fontId="5" fillId="5" borderId="9" xfId="1" applyFont="1" applyFill="1" applyBorder="1" applyAlignment="1" applyProtection="1">
      <alignment vertical="center" wrapText="1"/>
      <protection locked="0"/>
    </xf>
    <xf numFmtId="0" fontId="5" fillId="0" borderId="1" xfId="1" applyFont="1" applyBorder="1">
      <alignment vertical="center"/>
    </xf>
    <xf numFmtId="0" fontId="5" fillId="0" borderId="2" xfId="1" applyFont="1" applyBorder="1">
      <alignment vertical="center"/>
    </xf>
    <xf numFmtId="0" fontId="5" fillId="0" borderId="38" xfId="1" applyFont="1" applyBorder="1">
      <alignment vertical="center"/>
    </xf>
    <xf numFmtId="0" fontId="5" fillId="0" borderId="11" xfId="1" applyFont="1" applyBorder="1">
      <alignment vertical="center"/>
    </xf>
    <xf numFmtId="0" fontId="5" fillId="0" borderId="25" xfId="1" applyFont="1" applyBorder="1">
      <alignment vertical="center"/>
    </xf>
    <xf numFmtId="0" fontId="5" fillId="0" borderId="14" xfId="1" applyFont="1" applyBorder="1">
      <alignment vertical="center"/>
    </xf>
    <xf numFmtId="177" fontId="5" fillId="5" borderId="11" xfId="1" applyNumberFormat="1" applyFont="1" applyFill="1" applyBorder="1" applyProtection="1">
      <alignment vertical="center"/>
      <protection locked="0"/>
    </xf>
    <xf numFmtId="0" fontId="5" fillId="0" borderId="23" xfId="1" applyFont="1" applyBorder="1">
      <alignment vertical="center"/>
    </xf>
    <xf numFmtId="0" fontId="5" fillId="0" borderId="24" xfId="1" applyFont="1" applyBorder="1">
      <alignment vertical="center"/>
    </xf>
    <xf numFmtId="0" fontId="5" fillId="5" borderId="7" xfId="1" applyFont="1" applyFill="1" applyBorder="1" applyProtection="1">
      <alignment vertical="center"/>
      <protection locked="0"/>
    </xf>
    <xf numFmtId="0" fontId="5" fillId="5" borderId="9" xfId="1" applyFont="1" applyFill="1" applyBorder="1" applyProtection="1">
      <alignment vertical="center"/>
      <protection locked="0"/>
    </xf>
    <xf numFmtId="0" fontId="5" fillId="0" borderId="21" xfId="1" applyFont="1" applyBorder="1">
      <alignment vertical="center"/>
    </xf>
    <xf numFmtId="0" fontId="5" fillId="5" borderId="11" xfId="1" applyFont="1" applyFill="1" applyBorder="1" applyProtection="1">
      <alignment vertical="center"/>
      <protection locked="0"/>
    </xf>
    <xf numFmtId="0" fontId="5" fillId="0" borderId="22" xfId="1" applyFont="1" applyBorder="1">
      <alignment vertical="center"/>
    </xf>
    <xf numFmtId="0" fontId="32" fillId="0" borderId="3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5" fillId="0" borderId="54" xfId="0" applyFont="1" applyBorder="1" applyAlignment="1">
      <alignment horizontal="left" vertical="center" wrapText="1"/>
    </xf>
    <xf numFmtId="38" fontId="46" fillId="0" borderId="84" xfId="4" applyFont="1" applyBorder="1" applyAlignment="1" applyProtection="1">
      <alignment horizontal="center" vertical="center"/>
      <protection hidden="1"/>
    </xf>
    <xf numFmtId="38" fontId="46" fillId="0" borderId="82" xfId="4" applyFont="1" applyBorder="1" applyAlignment="1" applyProtection="1">
      <alignment horizontal="center" vertical="center"/>
      <protection hidden="1"/>
    </xf>
    <xf numFmtId="38" fontId="46" fillId="0" borderId="85" xfId="4" applyFont="1" applyBorder="1" applyAlignment="1" applyProtection="1">
      <alignment horizontal="center" vertical="center"/>
      <protection hidden="1"/>
    </xf>
    <xf numFmtId="38" fontId="46" fillId="0" borderId="89" xfId="4" applyFont="1" applyBorder="1" applyAlignment="1" applyProtection="1">
      <alignment horizontal="center" vertical="center"/>
      <protection hidden="1"/>
    </xf>
    <xf numFmtId="38" fontId="46" fillId="0" borderId="87" xfId="4" applyFont="1" applyBorder="1" applyAlignment="1" applyProtection="1">
      <alignment horizontal="center" vertical="center"/>
      <protection hidden="1"/>
    </xf>
    <xf numFmtId="38" fontId="46" fillId="0" borderId="90" xfId="4" applyFont="1" applyBorder="1" applyAlignment="1" applyProtection="1">
      <alignment horizontal="center" vertical="center"/>
      <protection hidden="1"/>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6" xfId="0" applyFont="1" applyBorder="1" applyAlignment="1">
      <alignment horizontal="center" vertical="center" wrapText="1"/>
    </xf>
    <xf numFmtId="0" fontId="32" fillId="0" borderId="87" xfId="0" applyFont="1" applyBorder="1" applyAlignment="1">
      <alignment horizontal="center" vertical="center" wrapText="1"/>
    </xf>
    <xf numFmtId="0" fontId="32" fillId="0" borderId="88" xfId="0" applyFont="1" applyBorder="1" applyAlignment="1">
      <alignment horizontal="center" vertical="center" wrapText="1"/>
    </xf>
    <xf numFmtId="38" fontId="46" fillId="0" borderId="33" xfId="4" applyFont="1" applyBorder="1" applyAlignment="1" applyProtection="1">
      <alignment horizontal="center" vertical="center"/>
      <protection hidden="1"/>
    </xf>
    <xf numFmtId="38" fontId="46" fillId="0" borderId="4" xfId="4" applyFont="1" applyBorder="1" applyAlignment="1" applyProtection="1">
      <alignment horizontal="center" vertical="center"/>
      <protection hidden="1"/>
    </xf>
    <xf numFmtId="38" fontId="46" fillId="0" borderId="41" xfId="4" applyFont="1" applyBorder="1" applyAlignment="1" applyProtection="1">
      <alignment horizontal="center" vertical="center"/>
      <protection hidden="1"/>
    </xf>
    <xf numFmtId="38" fontId="46" fillId="0" borderId="36" xfId="4" applyFont="1" applyBorder="1" applyAlignment="1" applyProtection="1">
      <alignment horizontal="center" vertical="center"/>
      <protection hidden="1"/>
    </xf>
    <xf numFmtId="38" fontId="46" fillId="0" borderId="5" xfId="4" applyFont="1" applyBorder="1" applyAlignment="1" applyProtection="1">
      <alignment horizontal="center" vertical="center"/>
      <protection hidden="1"/>
    </xf>
    <xf numFmtId="38" fontId="46" fillId="0" borderId="6" xfId="4" applyFont="1" applyBorder="1" applyAlignment="1" applyProtection="1">
      <alignment horizontal="center" vertical="center"/>
      <protection hidden="1"/>
    </xf>
    <xf numFmtId="0" fontId="41" fillId="0" borderId="54" xfId="0" applyFont="1" applyBorder="1" applyAlignment="1">
      <alignment horizontal="left" vertical="center" wrapText="1"/>
    </xf>
    <xf numFmtId="0" fontId="45" fillId="0" borderId="3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181" fontId="46" fillId="0" borderId="33" xfId="4" applyNumberFormat="1" applyFont="1" applyFill="1" applyBorder="1" applyAlignment="1">
      <alignment horizontal="center" vertical="center"/>
    </xf>
    <xf numFmtId="181" fontId="46" fillId="0" borderId="4" xfId="4" applyNumberFormat="1" applyFont="1" applyFill="1" applyBorder="1" applyAlignment="1">
      <alignment horizontal="center" vertical="center"/>
    </xf>
    <xf numFmtId="181" fontId="46" fillId="0" borderId="41" xfId="4" applyNumberFormat="1" applyFont="1" applyFill="1" applyBorder="1" applyAlignment="1">
      <alignment horizontal="center" vertical="center"/>
    </xf>
    <xf numFmtId="181" fontId="46" fillId="0" borderId="36" xfId="4" applyNumberFormat="1" applyFont="1" applyFill="1" applyBorder="1" applyAlignment="1">
      <alignment horizontal="center" vertical="center"/>
    </xf>
    <xf numFmtId="181" fontId="46" fillId="0" borderId="5" xfId="4" applyNumberFormat="1" applyFont="1" applyFill="1" applyBorder="1" applyAlignment="1">
      <alignment horizontal="center" vertical="center"/>
    </xf>
    <xf numFmtId="181" fontId="46" fillId="0" borderId="6" xfId="4" applyNumberFormat="1" applyFont="1" applyFill="1" applyBorder="1" applyAlignment="1">
      <alignment horizontal="center" vertical="center"/>
    </xf>
    <xf numFmtId="180" fontId="47" fillId="0" borderId="64" xfId="4" applyNumberFormat="1" applyFont="1" applyBorder="1" applyAlignment="1">
      <alignment horizontal="left" vertical="center"/>
    </xf>
    <xf numFmtId="180" fontId="47" fillId="0" borderId="63" xfId="4" applyNumberFormat="1" applyFont="1" applyBorder="1" applyAlignment="1">
      <alignment horizontal="left" vertical="center"/>
    </xf>
    <xf numFmtId="0" fontId="41" fillId="0" borderId="3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38" fontId="46" fillId="5" borderId="33" xfId="4" applyFont="1" applyFill="1" applyBorder="1" applyAlignment="1" applyProtection="1">
      <alignment horizontal="center" vertical="center"/>
      <protection locked="0"/>
    </xf>
    <xf numFmtId="38" fontId="46" fillId="5" borderId="4" xfId="4" applyFont="1" applyFill="1" applyBorder="1" applyAlignment="1" applyProtection="1">
      <alignment horizontal="center" vertical="center"/>
      <protection locked="0"/>
    </xf>
    <xf numFmtId="38" fontId="46" fillId="5" borderId="41" xfId="4" applyFont="1" applyFill="1" applyBorder="1" applyAlignment="1" applyProtection="1">
      <alignment horizontal="center" vertical="center"/>
      <protection locked="0"/>
    </xf>
    <xf numFmtId="38" fontId="46" fillId="5" borderId="36" xfId="4" applyFont="1" applyFill="1" applyBorder="1" applyAlignment="1" applyProtection="1">
      <alignment horizontal="center" vertical="center"/>
      <protection locked="0"/>
    </xf>
    <xf numFmtId="38" fontId="46" fillId="5" borderId="5" xfId="4" applyFont="1" applyFill="1" applyBorder="1" applyAlignment="1" applyProtection="1">
      <alignment horizontal="center" vertical="center"/>
      <protection locked="0"/>
    </xf>
    <xf numFmtId="38" fontId="46" fillId="5" borderId="6" xfId="4" applyFont="1" applyFill="1" applyBorder="1" applyAlignment="1" applyProtection="1">
      <alignment horizontal="center" vertical="center"/>
      <protection locked="0"/>
    </xf>
    <xf numFmtId="38" fontId="46" fillId="5" borderId="33" xfId="4" applyFont="1" applyFill="1" applyBorder="1" applyAlignment="1" applyProtection="1">
      <alignment horizontal="center" vertical="center" wrapText="1"/>
      <protection locked="0"/>
    </xf>
    <xf numFmtId="38" fontId="46" fillId="5" borderId="4" xfId="4" applyFont="1" applyFill="1" applyBorder="1" applyAlignment="1" applyProtection="1">
      <alignment horizontal="center" vertical="center" wrapText="1"/>
      <protection locked="0"/>
    </xf>
    <xf numFmtId="38" fontId="46" fillId="5" borderId="41" xfId="4" applyFont="1" applyFill="1" applyBorder="1" applyAlignment="1" applyProtection="1">
      <alignment horizontal="center" vertical="center" wrapText="1"/>
      <protection locked="0"/>
    </xf>
    <xf numFmtId="38" fontId="46" fillId="5" borderId="36" xfId="4" applyFont="1" applyFill="1" applyBorder="1" applyAlignment="1" applyProtection="1">
      <alignment horizontal="center" vertical="center" wrapText="1"/>
      <protection locked="0"/>
    </xf>
    <xf numFmtId="38" fontId="46" fillId="5" borderId="5" xfId="4" applyFont="1" applyFill="1" applyBorder="1" applyAlignment="1" applyProtection="1">
      <alignment horizontal="center" vertical="center" wrapText="1"/>
      <protection locked="0"/>
    </xf>
    <xf numFmtId="38" fontId="46" fillId="5" borderId="6" xfId="4" applyFont="1" applyFill="1" applyBorder="1" applyAlignment="1" applyProtection="1">
      <alignment horizontal="center" vertical="center" wrapText="1"/>
      <protection locked="0"/>
    </xf>
    <xf numFmtId="179" fontId="46" fillId="5" borderId="33" xfId="4" applyNumberFormat="1" applyFont="1" applyFill="1" applyBorder="1" applyAlignment="1" applyProtection="1">
      <alignment horizontal="center" vertical="center" wrapText="1"/>
      <protection locked="0"/>
    </xf>
    <xf numFmtId="179" fontId="46" fillId="5" borderId="4" xfId="4" applyNumberFormat="1" applyFont="1" applyFill="1" applyBorder="1" applyAlignment="1" applyProtection="1">
      <alignment horizontal="center" vertical="center" wrapText="1"/>
      <protection locked="0"/>
    </xf>
    <xf numFmtId="179" fontId="46" fillId="5" borderId="41" xfId="4" applyNumberFormat="1" applyFont="1" applyFill="1" applyBorder="1" applyAlignment="1" applyProtection="1">
      <alignment horizontal="center" vertical="center" wrapText="1"/>
      <protection locked="0"/>
    </xf>
    <xf numFmtId="179" fontId="46" fillId="5" borderId="36" xfId="4" applyNumberFormat="1" applyFont="1" applyFill="1" applyBorder="1" applyAlignment="1" applyProtection="1">
      <alignment horizontal="center" vertical="center" wrapText="1"/>
      <protection locked="0"/>
    </xf>
    <xf numFmtId="179" fontId="46" fillId="5" borderId="5" xfId="4" applyNumberFormat="1" applyFont="1" applyFill="1" applyBorder="1" applyAlignment="1" applyProtection="1">
      <alignment horizontal="center" vertical="center" wrapText="1"/>
      <protection locked="0"/>
    </xf>
    <xf numFmtId="179" fontId="46" fillId="5" borderId="6" xfId="4" applyNumberFormat="1" applyFont="1" applyFill="1" applyBorder="1" applyAlignment="1" applyProtection="1">
      <alignment horizontal="center" vertical="center" wrapText="1"/>
      <protection locked="0"/>
    </xf>
    <xf numFmtId="0" fontId="32" fillId="0" borderId="33" xfId="0" applyFont="1" applyBorder="1" applyAlignment="1">
      <alignment horizontal="center" vertical="center"/>
    </xf>
    <xf numFmtId="0" fontId="32" fillId="0" borderId="4" xfId="0" applyFont="1" applyBorder="1" applyAlignment="1">
      <alignment horizontal="center" vertical="center"/>
    </xf>
    <xf numFmtId="0" fontId="32" fillId="0" borderId="41" xfId="0" applyFont="1" applyBorder="1" applyAlignment="1">
      <alignment horizontal="center" vertical="center"/>
    </xf>
    <xf numFmtId="0" fontId="32" fillId="0" borderId="36"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5" fillId="0" borderId="47" xfId="1" applyFont="1" applyBorder="1">
      <alignment vertical="center"/>
    </xf>
    <xf numFmtId="0" fontId="5" fillId="5" borderId="2" xfId="1" applyFont="1" applyFill="1" applyBorder="1" applyAlignment="1" applyProtection="1">
      <alignment vertical="center" wrapText="1"/>
      <protection locked="0"/>
    </xf>
    <xf numFmtId="0" fontId="11" fillId="5" borderId="2" xfId="1" applyFont="1" applyFill="1" applyBorder="1" applyAlignment="1" applyProtection="1">
      <alignment vertical="center" wrapText="1"/>
      <protection locked="0"/>
    </xf>
    <xf numFmtId="0" fontId="5" fillId="0" borderId="2" xfId="1" applyFont="1" applyBorder="1" applyAlignment="1">
      <alignment vertical="center"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43" xfId="1" applyFont="1" applyBorder="1" applyAlignment="1">
      <alignment horizontal="center" vertical="center"/>
    </xf>
    <xf numFmtId="0" fontId="5" fillId="0" borderId="26" xfId="1" applyFont="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35" fillId="0" borderId="0" xfId="1" applyFont="1" applyAlignment="1">
      <alignment horizontal="center" vertical="center" wrapText="1"/>
    </xf>
    <xf numFmtId="0" fontId="12" fillId="0" borderId="0" xfId="1" applyFont="1" applyAlignment="1">
      <alignment horizontal="center" vertical="center" wrapText="1"/>
    </xf>
    <xf numFmtId="0" fontId="13" fillId="0" borderId="0" xfId="1" applyFont="1" applyAlignment="1">
      <alignment horizontal="center" vertical="center"/>
    </xf>
    <xf numFmtId="0" fontId="33" fillId="0" borderId="0" xfId="1" applyFont="1" applyAlignment="1">
      <alignment horizontal="center" vertical="center"/>
    </xf>
    <xf numFmtId="0" fontId="34" fillId="0" borderId="0" xfId="1" applyFont="1" applyAlignment="1">
      <alignment horizontal="center" vertical="center"/>
    </xf>
    <xf numFmtId="0" fontId="12" fillId="0" borderId="0" xfId="1" applyFont="1" applyAlignment="1">
      <alignment vertical="top" wrapText="1"/>
    </xf>
    <xf numFmtId="0" fontId="12" fillId="0" borderId="0" xfId="1" applyFont="1" applyAlignment="1">
      <alignment horizontal="left" vertical="top" wrapText="1"/>
    </xf>
    <xf numFmtId="0" fontId="14" fillId="5" borderId="0" xfId="1" applyFont="1" applyFill="1" applyAlignment="1">
      <alignment horizontal="left" vertical="top"/>
    </xf>
    <xf numFmtId="0" fontId="14" fillId="5" borderId="0" xfId="1" applyFont="1" applyFill="1" applyAlignment="1">
      <alignment horizontal="left" vertical="top" wrapText="1"/>
    </xf>
    <xf numFmtId="0" fontId="12" fillId="5" borderId="0" xfId="1" applyFont="1" applyFill="1" applyAlignment="1">
      <alignment horizontal="left" vertical="top" wrapText="1"/>
    </xf>
    <xf numFmtId="0" fontId="14" fillId="0" borderId="0" xfId="1" applyFont="1" applyAlignment="1">
      <alignment horizontal="left" vertical="top" wrapText="1"/>
    </xf>
    <xf numFmtId="182" fontId="5" fillId="5" borderId="0" xfId="1" applyNumberFormat="1" applyFont="1" applyFill="1" applyAlignment="1" applyProtection="1">
      <alignment horizontal="center" vertical="center"/>
      <protection locked="0"/>
    </xf>
    <xf numFmtId="178" fontId="6" fillId="0" borderId="0" xfId="1" applyNumberFormat="1" applyFont="1" applyAlignment="1" applyProtection="1">
      <alignment horizontal="center" vertical="center"/>
      <protection locked="0"/>
    </xf>
    <xf numFmtId="0" fontId="6" fillId="5" borderId="0" xfId="1" applyFont="1" applyFill="1" applyAlignment="1" applyProtection="1">
      <alignment vertical="center" shrinkToFit="1"/>
      <protection locked="0"/>
    </xf>
    <xf numFmtId="177" fontId="5" fillId="2" borderId="57" xfId="1" applyNumberFormat="1" applyFont="1" applyFill="1" applyBorder="1" applyProtection="1">
      <alignment vertical="center"/>
      <protection locked="0"/>
    </xf>
    <xf numFmtId="177" fontId="5" fillId="2" borderId="58" xfId="1" applyNumberFormat="1" applyFont="1" applyFill="1" applyBorder="1" applyProtection="1">
      <alignment vertical="center"/>
      <protection locked="0"/>
    </xf>
    <xf numFmtId="177" fontId="5" fillId="2" borderId="59" xfId="1" applyNumberFormat="1" applyFont="1" applyFill="1" applyBorder="1" applyProtection="1">
      <alignment vertical="center"/>
      <protection locked="0"/>
    </xf>
    <xf numFmtId="178" fontId="5" fillId="2" borderId="57" xfId="1" applyNumberFormat="1" applyFont="1" applyFill="1" applyBorder="1" applyAlignment="1" applyProtection="1">
      <alignment horizontal="right" vertical="center"/>
      <protection locked="0"/>
    </xf>
    <xf numFmtId="178" fontId="5" fillId="2" borderId="58" xfId="1" applyNumberFormat="1" applyFont="1" applyFill="1" applyBorder="1" applyAlignment="1" applyProtection="1">
      <alignment horizontal="right" vertical="center"/>
      <protection locked="0"/>
    </xf>
    <xf numFmtId="178" fontId="5" fillId="2" borderId="59" xfId="1" applyNumberFormat="1" applyFont="1" applyFill="1" applyBorder="1" applyAlignment="1" applyProtection="1">
      <alignment horizontal="right" vertical="center"/>
      <protection locked="0"/>
    </xf>
    <xf numFmtId="0" fontId="27" fillId="0" borderId="55" xfId="1" applyFont="1" applyBorder="1">
      <alignment vertical="center"/>
    </xf>
    <xf numFmtId="0" fontId="27" fillId="0" borderId="48" xfId="1" applyFont="1" applyBorder="1">
      <alignment vertical="center"/>
    </xf>
    <xf numFmtId="0" fontId="5" fillId="2" borderId="57" xfId="1" applyFont="1" applyFill="1" applyBorder="1" applyProtection="1">
      <alignment vertical="center"/>
      <protection locked="0"/>
    </xf>
    <xf numFmtId="0" fontId="5" fillId="2" borderId="58" xfId="1" applyFont="1" applyFill="1" applyBorder="1" applyProtection="1">
      <alignment vertical="center"/>
      <protection locked="0"/>
    </xf>
    <xf numFmtId="0" fontId="5" fillId="2" borderId="59" xfId="1" applyFont="1" applyFill="1" applyBorder="1" applyProtection="1">
      <alignment vertical="center"/>
      <protection locked="0"/>
    </xf>
    <xf numFmtId="0" fontId="5" fillId="0" borderId="56" xfId="1" applyFont="1" applyBorder="1">
      <alignment vertical="center"/>
    </xf>
    <xf numFmtId="0" fontId="5" fillId="0" borderId="49" xfId="1" applyFont="1" applyBorder="1">
      <alignment vertical="center"/>
    </xf>
    <xf numFmtId="0" fontId="5" fillId="0" borderId="61" xfId="1" applyFont="1" applyBorder="1" applyAlignment="1">
      <alignment vertical="center" wrapText="1"/>
    </xf>
    <xf numFmtId="0" fontId="27" fillId="0" borderId="38" xfId="1" applyFont="1" applyBorder="1">
      <alignment vertical="center"/>
    </xf>
    <xf numFmtId="0" fontId="27" fillId="0" borderId="11" xfId="1" applyFont="1" applyBorder="1">
      <alignment vertical="center"/>
    </xf>
    <xf numFmtId="0" fontId="27" fillId="0" borderId="25" xfId="1" applyFont="1" applyBorder="1">
      <alignment vertical="center"/>
    </xf>
    <xf numFmtId="0" fontId="5" fillId="0" borderId="52" xfId="1" applyFont="1" applyBorder="1" applyAlignment="1">
      <alignment vertical="center" wrapText="1"/>
    </xf>
    <xf numFmtId="0" fontId="5" fillId="0" borderId="53" xfId="1" applyFont="1" applyBorder="1" applyAlignment="1">
      <alignment vertical="center" wrapText="1"/>
    </xf>
    <xf numFmtId="0" fontId="5" fillId="5" borderId="11" xfId="1" applyFont="1" applyFill="1" applyBorder="1" applyAlignment="1" applyProtection="1">
      <alignment vertical="center" wrapText="1"/>
      <protection locked="0"/>
    </xf>
    <xf numFmtId="177" fontId="5" fillId="5" borderId="9" xfId="1" applyNumberFormat="1" applyFont="1" applyFill="1" applyBorder="1" applyProtection="1">
      <alignment vertical="center"/>
      <protection locked="0"/>
    </xf>
    <xf numFmtId="178" fontId="5" fillId="5" borderId="9" xfId="1" applyNumberFormat="1" applyFont="1" applyFill="1" applyBorder="1" applyAlignment="1" applyProtection="1">
      <alignment horizontal="left" vertical="center"/>
      <protection locked="0"/>
    </xf>
    <xf numFmtId="178" fontId="5" fillId="5" borderId="2" xfId="1" applyNumberFormat="1" applyFont="1" applyFill="1" applyBorder="1" applyAlignment="1" applyProtection="1">
      <alignment horizontal="center" vertical="center"/>
      <protection locked="0"/>
    </xf>
    <xf numFmtId="178" fontId="5" fillId="5" borderId="2" xfId="1" applyNumberFormat="1" applyFont="1" applyFill="1" applyBorder="1" applyAlignment="1" applyProtection="1">
      <alignment horizontal="left" vertical="center"/>
      <protection locked="0"/>
    </xf>
    <xf numFmtId="49" fontId="5" fillId="0" borderId="7" xfId="1" quotePrefix="1" applyNumberFormat="1" applyFont="1" applyBorder="1">
      <alignment vertical="center"/>
    </xf>
    <xf numFmtId="178" fontId="5" fillId="0" borderId="5" xfId="1" applyNumberFormat="1" applyFont="1" applyBorder="1" applyAlignment="1">
      <alignment horizontal="left" vertical="center"/>
    </xf>
    <xf numFmtId="0" fontId="2" fillId="0" borderId="0" xfId="1" applyFont="1" applyAlignment="1">
      <alignment vertical="center" wrapText="1"/>
    </xf>
    <xf numFmtId="0" fontId="5" fillId="0" borderId="9" xfId="1" applyFont="1" applyBorder="1" applyAlignment="1">
      <alignment vertical="center" wrapText="1"/>
    </xf>
    <xf numFmtId="181" fontId="46" fillId="0" borderId="33" xfId="4" applyNumberFormat="1" applyFont="1" applyFill="1" applyBorder="1" applyAlignment="1" applyProtection="1">
      <alignment horizontal="center" vertical="center"/>
      <protection hidden="1"/>
    </xf>
    <xf numFmtId="181" fontId="46" fillId="0" borderId="4" xfId="4" applyNumberFormat="1" applyFont="1" applyFill="1" applyBorder="1" applyAlignment="1" applyProtection="1">
      <alignment horizontal="center" vertical="center"/>
      <protection hidden="1"/>
    </xf>
    <xf numFmtId="181" fontId="46" fillId="0" borderId="41" xfId="4" applyNumberFormat="1" applyFont="1" applyFill="1" applyBorder="1" applyAlignment="1" applyProtection="1">
      <alignment horizontal="center" vertical="center"/>
      <protection hidden="1"/>
    </xf>
    <xf numFmtId="181" fontId="46" fillId="0" borderId="36" xfId="4" applyNumberFormat="1" applyFont="1" applyFill="1" applyBorder="1" applyAlignment="1" applyProtection="1">
      <alignment horizontal="center" vertical="center"/>
      <protection hidden="1"/>
    </xf>
    <xf numFmtId="181" fontId="46" fillId="0" borderId="5" xfId="4" applyNumberFormat="1" applyFont="1" applyFill="1" applyBorder="1" applyAlignment="1" applyProtection="1">
      <alignment horizontal="center" vertical="center"/>
      <protection hidden="1"/>
    </xf>
    <xf numFmtId="181" fontId="46" fillId="0" borderId="6" xfId="4" applyNumberFormat="1" applyFont="1" applyFill="1" applyBorder="1" applyAlignment="1" applyProtection="1">
      <alignment horizontal="center" vertical="center"/>
      <protection hidden="1"/>
    </xf>
    <xf numFmtId="179" fontId="46" fillId="5" borderId="33" xfId="4" applyNumberFormat="1" applyFont="1" applyFill="1" applyBorder="1" applyAlignment="1" applyProtection="1">
      <alignment horizontal="center" vertical="center"/>
      <protection locked="0"/>
    </xf>
    <xf numFmtId="179" fontId="46" fillId="5" borderId="4" xfId="4" applyNumberFormat="1" applyFont="1" applyFill="1" applyBorder="1" applyAlignment="1" applyProtection="1">
      <alignment horizontal="center" vertical="center"/>
      <protection locked="0"/>
    </xf>
    <xf numFmtId="179" fontId="46" fillId="5" borderId="41" xfId="4" applyNumberFormat="1" applyFont="1" applyFill="1" applyBorder="1" applyAlignment="1" applyProtection="1">
      <alignment horizontal="center" vertical="center"/>
      <protection locked="0"/>
    </xf>
    <xf numFmtId="179" fontId="46" fillId="5" borderId="36" xfId="4" applyNumberFormat="1" applyFont="1" applyFill="1" applyBorder="1" applyAlignment="1" applyProtection="1">
      <alignment horizontal="center" vertical="center"/>
      <protection locked="0"/>
    </xf>
    <xf numFmtId="179" fontId="46" fillId="5" borderId="5" xfId="4" applyNumberFormat="1" applyFont="1" applyFill="1" applyBorder="1" applyAlignment="1" applyProtection="1">
      <alignment horizontal="center" vertical="center"/>
      <protection locked="0"/>
    </xf>
    <xf numFmtId="179" fontId="46" fillId="5" borderId="6" xfId="4" applyNumberFormat="1" applyFont="1" applyFill="1" applyBorder="1" applyAlignment="1" applyProtection="1">
      <alignment horizontal="center" vertical="center"/>
      <protection locked="0"/>
    </xf>
    <xf numFmtId="0" fontId="19" fillId="5" borderId="2" xfId="1" applyFont="1" applyFill="1" applyBorder="1" applyAlignment="1" applyProtection="1">
      <alignment vertical="center" wrapText="1"/>
      <protection locked="0"/>
    </xf>
    <xf numFmtId="49" fontId="5" fillId="5" borderId="5" xfId="1" applyNumberFormat="1" applyFont="1" applyFill="1" applyBorder="1" applyAlignment="1" applyProtection="1">
      <alignment horizontal="center" vertical="center"/>
      <protection locked="0"/>
    </xf>
    <xf numFmtId="0" fontId="5" fillId="5" borderId="2" xfId="1" applyFont="1" applyFill="1" applyBorder="1" applyAlignment="1" applyProtection="1">
      <alignment horizontal="left" vertical="center"/>
      <protection locked="0"/>
    </xf>
    <xf numFmtId="0" fontId="5" fillId="5" borderId="2" xfId="1" applyFont="1" applyFill="1" applyBorder="1" applyAlignment="1" applyProtection="1">
      <alignment horizontal="center" vertical="center"/>
      <protection locked="0"/>
    </xf>
    <xf numFmtId="0" fontId="10" fillId="0" borderId="0" xfId="1" applyFont="1" applyAlignment="1"/>
    <xf numFmtId="0" fontId="10" fillId="0" borderId="5" xfId="1" applyFont="1" applyBorder="1" applyAlignment="1"/>
    <xf numFmtId="0" fontId="10" fillId="0" borderId="0" xfId="1" applyFont="1" applyAlignment="1">
      <alignment horizontal="center"/>
    </xf>
    <xf numFmtId="0" fontId="10" fillId="0" borderId="5" xfId="1" applyFont="1" applyBorder="1" applyAlignment="1">
      <alignment horizontal="center"/>
    </xf>
    <xf numFmtId="177" fontId="10" fillId="5" borderId="0" xfId="1" applyNumberFormat="1" applyFont="1" applyFill="1" applyAlignment="1" applyProtection="1">
      <alignment horizontal="center"/>
      <protection locked="0"/>
    </xf>
    <xf numFmtId="177" fontId="10" fillId="5" borderId="5" xfId="1" applyNumberFormat="1" applyFont="1" applyFill="1" applyBorder="1" applyAlignment="1" applyProtection="1">
      <alignment horizontal="center"/>
      <protection locked="0"/>
    </xf>
    <xf numFmtId="178" fontId="5" fillId="0" borderId="0" xfId="1" applyNumberFormat="1" applyFont="1" applyAlignment="1">
      <alignment horizontal="right" vertical="center"/>
    </xf>
    <xf numFmtId="0" fontId="5" fillId="0" borderId="44" xfId="1" applyFont="1" applyBorder="1">
      <alignment vertical="center"/>
    </xf>
    <xf numFmtId="0" fontId="5" fillId="0" borderId="39" xfId="1" applyFont="1" applyBorder="1">
      <alignment vertical="center"/>
    </xf>
    <xf numFmtId="0" fontId="5" fillId="0" borderId="40" xfId="1" applyFont="1" applyBorder="1">
      <alignment vertical="center"/>
    </xf>
    <xf numFmtId="177" fontId="5" fillId="5" borderId="39" xfId="1" applyNumberFormat="1" applyFont="1" applyFill="1" applyBorder="1" applyProtection="1">
      <alignment vertical="center"/>
      <protection locked="0"/>
    </xf>
    <xf numFmtId="178" fontId="5" fillId="5" borderId="11" xfId="1" applyNumberFormat="1" applyFont="1" applyFill="1" applyBorder="1" applyAlignment="1" applyProtection="1">
      <alignment horizontal="left" vertical="center"/>
      <protection locked="0"/>
    </xf>
    <xf numFmtId="178" fontId="5" fillId="5" borderId="39" xfId="1" applyNumberFormat="1" applyFont="1" applyFill="1" applyBorder="1" applyAlignment="1" applyProtection="1">
      <alignment horizontal="left" vertical="center"/>
      <protection locked="0"/>
    </xf>
    <xf numFmtId="178" fontId="5" fillId="5" borderId="31" xfId="1" applyNumberFormat="1" applyFont="1" applyFill="1" applyBorder="1" applyAlignment="1" applyProtection="1">
      <alignment horizontal="left" vertical="center"/>
      <protection locked="0"/>
    </xf>
    <xf numFmtId="178" fontId="5" fillId="5" borderId="7" xfId="1" applyNumberFormat="1" applyFont="1" applyFill="1" applyBorder="1" applyAlignment="1" applyProtection="1">
      <alignment horizontal="left" vertical="center"/>
      <protection locked="0"/>
    </xf>
    <xf numFmtId="178" fontId="5" fillId="5" borderId="0" xfId="1" applyNumberFormat="1" applyFont="1" applyFill="1" applyAlignment="1">
      <alignment horizontal="right" vertical="center"/>
    </xf>
  </cellXfs>
  <cellStyles count="8">
    <cellStyle name="ハイパーリンク" xfId="3" builtinId="8"/>
    <cellStyle name="桁区切り" xfId="4" builtinId="6"/>
    <cellStyle name="桁区切り 2" xfId="6" xr:uid="{00000000-0005-0000-0000-000002000000}"/>
    <cellStyle name="標準" xfId="0" builtinId="0"/>
    <cellStyle name="標準 2" xfId="1" xr:uid="{00000000-0005-0000-0000-000004000000}"/>
    <cellStyle name="標準 3" xfId="2" xr:uid="{00000000-0005-0000-0000-000005000000}"/>
    <cellStyle name="標準 4" xfId="5" xr:uid="{00000000-0005-0000-0000-000006000000}"/>
    <cellStyle name="標準 4 3" xfId="7" xr:uid="{00000000-0005-0000-0000-000007000000}"/>
  </cellStyles>
  <dxfs count="1">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1123950</xdr:colOff>
      <xdr:row>37</xdr:row>
      <xdr:rowOff>0</xdr:rowOff>
    </xdr:from>
    <xdr:to>
      <xdr:col>1</xdr:col>
      <xdr:colOff>1123950</xdr:colOff>
      <xdr:row>51</xdr:row>
      <xdr:rowOff>104775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31" idx="2"/>
          <a:endCxn id="68" idx="0"/>
        </xdr:cNvCxnSpPr>
      </xdr:nvCxnSpPr>
      <xdr:spPr>
        <a:xfrm>
          <a:off x="2133600" y="8848725"/>
          <a:ext cx="0" cy="3171825"/>
        </a:xfrm>
        <a:prstGeom prst="straightConnector1">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2295526</xdr:colOff>
      <xdr:row>44</xdr:row>
      <xdr:rowOff>95250</xdr:rowOff>
    </xdr:from>
    <xdr:to>
      <xdr:col>2</xdr:col>
      <xdr:colOff>361951</xdr:colOff>
      <xdr:row>53</xdr:row>
      <xdr:rowOff>133350</xdr:rowOff>
    </xdr:to>
    <xdr:cxnSp macro="">
      <xdr:nvCxnSpPr>
        <xdr:cNvPr id="12" name="カギ線コネクタ 11">
          <a:extLst>
            <a:ext uri="{FF2B5EF4-FFF2-40B4-BE49-F238E27FC236}">
              <a16:creationId xmlns:a16="http://schemas.microsoft.com/office/drawing/2014/main" id="{00000000-0008-0000-0000-00000C000000}"/>
            </a:ext>
          </a:extLst>
        </xdr:cNvPr>
        <xdr:cNvCxnSpPr>
          <a:stCxn id="49" idx="2"/>
        </xdr:cNvCxnSpPr>
      </xdr:nvCxnSpPr>
      <xdr:spPr>
        <a:xfrm rot="5400000">
          <a:off x="2543176" y="11458575"/>
          <a:ext cx="2009775" cy="485775"/>
        </a:xfrm>
        <a:prstGeom prst="bentConnector3">
          <a:avLst>
            <a:gd name="adj1" fmla="val 99763"/>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1590675</xdr:colOff>
      <xdr:row>48</xdr:row>
      <xdr:rowOff>133350</xdr:rowOff>
    </xdr:from>
    <xdr:to>
      <xdr:col>2</xdr:col>
      <xdr:colOff>209550</xdr:colOff>
      <xdr:row>50</xdr:row>
      <xdr:rowOff>190499</xdr:rowOff>
    </xdr:to>
    <xdr:sp macro="" textlink="">
      <xdr:nvSpPr>
        <xdr:cNvPr id="15" name="フローチャート : 代替処理 14">
          <a:extLst>
            <a:ext uri="{FF2B5EF4-FFF2-40B4-BE49-F238E27FC236}">
              <a16:creationId xmlns:a16="http://schemas.microsoft.com/office/drawing/2014/main" id="{00000000-0008-0000-0000-00000F000000}"/>
            </a:ext>
          </a:extLst>
        </xdr:cNvPr>
        <xdr:cNvSpPr/>
      </xdr:nvSpPr>
      <xdr:spPr>
        <a:xfrm>
          <a:off x="2600325" y="11391900"/>
          <a:ext cx="1038225" cy="495299"/>
        </a:xfrm>
        <a:prstGeom prst="flowChartAlternateProcess">
          <a:avLst/>
        </a:prstGeom>
        <a:solidFill>
          <a:schemeClr val="accent5">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2060"/>
              </a:solidFill>
              <a:latin typeface="HG丸ｺﾞｼｯｸM-PRO" panose="020F0600000000000000" pitchFamily="50" charset="-128"/>
              <a:ea typeface="HG丸ｺﾞｼｯｸM-PRO" panose="020F0600000000000000" pitchFamily="50" charset="-128"/>
            </a:rPr>
            <a:t>各項目反映</a:t>
          </a:r>
        </a:p>
      </xdr:txBody>
    </xdr:sp>
    <xdr:clientData/>
  </xdr:twoCellAnchor>
  <xdr:twoCellAnchor>
    <xdr:from>
      <xdr:col>1</xdr:col>
      <xdr:colOff>447675</xdr:colOff>
      <xdr:row>62</xdr:row>
      <xdr:rowOff>152400</xdr:rowOff>
    </xdr:from>
    <xdr:to>
      <xdr:col>2</xdr:col>
      <xdr:colOff>723900</xdr:colOff>
      <xdr:row>65</xdr:row>
      <xdr:rowOff>57151</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457325" y="14697075"/>
          <a:ext cx="2695575" cy="561976"/>
        </a:xfrm>
        <a:prstGeom prst="rect">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000">
              <a:solidFill>
                <a:srgbClr val="C00000"/>
              </a:solidFill>
              <a:latin typeface="HG丸ｺﾞｼｯｸM-PRO" panose="020F0600000000000000" pitchFamily="50" charset="-128"/>
              <a:ea typeface="HG丸ｺﾞｼｯｸM-PRO" panose="020F0600000000000000" pitchFamily="50" charset="-128"/>
            </a:rPr>
            <a:t>※</a:t>
          </a:r>
          <a:r>
            <a:rPr kumimoji="1" lang="ja-JP" altLang="en-US" sz="1000">
              <a:solidFill>
                <a:srgbClr val="C00000"/>
              </a:solidFill>
              <a:latin typeface="HG丸ｺﾞｼｯｸM-PRO" panose="020F0600000000000000" pitchFamily="50" charset="-128"/>
              <a:ea typeface="HG丸ｺﾞｼｯｸM-PRO" panose="020F0600000000000000" pitchFamily="50" charset="-128"/>
            </a:rPr>
            <a:t>反映済みの項目で修正が必要な個所は</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C00000"/>
              </a:solidFill>
              <a:latin typeface="HG丸ｺﾞｼｯｸM-PRO" panose="020F0600000000000000" pitchFamily="50" charset="-128"/>
              <a:ea typeface="HG丸ｺﾞｼｯｸM-PRO" panose="020F0600000000000000" pitchFamily="50" charset="-128"/>
            </a:rPr>
            <a:t>　上書き入力する。</a:t>
          </a:r>
        </a:p>
      </xdr:txBody>
    </xdr:sp>
    <xdr:clientData/>
  </xdr:twoCellAnchor>
  <xdr:twoCellAnchor>
    <xdr:from>
      <xdr:col>1</xdr:col>
      <xdr:colOff>352425</xdr:colOff>
      <xdr:row>29</xdr:row>
      <xdr:rowOff>0</xdr:rowOff>
    </xdr:from>
    <xdr:to>
      <xdr:col>1</xdr:col>
      <xdr:colOff>1895475</xdr:colOff>
      <xdr:row>37</xdr:row>
      <xdr:rowOff>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259205" y="7132320"/>
          <a:ext cx="1543050" cy="1706880"/>
          <a:chOff x="1362075" y="7210425"/>
          <a:chExt cx="1543050" cy="1752600"/>
        </a:xfrm>
      </xdr:grpSpPr>
      <xdr:sp macro="" textlink="">
        <xdr:nvSpPr>
          <xdr:cNvPr id="31" name="メモ 30">
            <a:extLst>
              <a:ext uri="{FF2B5EF4-FFF2-40B4-BE49-F238E27FC236}">
                <a16:creationId xmlns:a16="http://schemas.microsoft.com/office/drawing/2014/main" id="{00000000-0008-0000-0000-00001F000000}"/>
              </a:ext>
            </a:extLst>
          </xdr:cNvPr>
          <xdr:cNvSpPr/>
        </xdr:nvSpPr>
        <xdr:spPr>
          <a:xfrm>
            <a:off x="1362075" y="7210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交付申請書</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000250" y="7505701"/>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504950" y="7867649"/>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2009775</xdr:colOff>
      <xdr:row>39</xdr:row>
      <xdr:rowOff>9525</xdr:rowOff>
    </xdr:from>
    <xdr:to>
      <xdr:col>2</xdr:col>
      <xdr:colOff>1133475</xdr:colOff>
      <xdr:row>44</xdr:row>
      <xdr:rowOff>95250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916555" y="9275445"/>
          <a:ext cx="1303020" cy="1152525"/>
          <a:chOff x="3114675" y="9429750"/>
          <a:chExt cx="1543050" cy="1181100"/>
        </a:xfrm>
      </xdr:grpSpPr>
      <xdr:sp macro="" textlink="">
        <xdr:nvSpPr>
          <xdr:cNvPr id="49" name="メモ 48">
            <a:extLst>
              <a:ext uri="{FF2B5EF4-FFF2-40B4-BE49-F238E27FC236}">
                <a16:creationId xmlns:a16="http://schemas.microsoft.com/office/drawing/2014/main" id="{00000000-0008-0000-0000-000031000000}"/>
              </a:ext>
            </a:extLst>
          </xdr:cNvPr>
          <xdr:cNvSpPr/>
        </xdr:nvSpPr>
        <xdr:spPr>
          <a:xfrm>
            <a:off x="3114675" y="9429750"/>
            <a:ext cx="1543050" cy="11811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■交付決定内容入力■</a:t>
            </a: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821856" y="96774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3314165" y="1002982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3</xdr:col>
      <xdr:colOff>419100</xdr:colOff>
      <xdr:row>39</xdr:row>
      <xdr:rowOff>0</xdr:rowOff>
    </xdr:from>
    <xdr:to>
      <xdr:col>3</xdr:col>
      <xdr:colOff>1962150</xdr:colOff>
      <xdr:row>47</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4785360" y="9265920"/>
          <a:ext cx="1543050" cy="1706880"/>
          <a:chOff x="5133975" y="9420225"/>
          <a:chExt cx="1543050" cy="1752600"/>
        </a:xfrm>
      </xdr:grpSpPr>
      <xdr:sp macro="" textlink="">
        <xdr:nvSpPr>
          <xdr:cNvPr id="51" name="メモ 50">
            <a:extLst>
              <a:ext uri="{FF2B5EF4-FFF2-40B4-BE49-F238E27FC236}">
                <a16:creationId xmlns:a16="http://schemas.microsoft.com/office/drawing/2014/main" id="{00000000-0008-0000-0000-000033000000}"/>
              </a:ext>
            </a:extLst>
          </xdr:cNvPr>
          <xdr:cNvSpPr/>
        </xdr:nvSpPr>
        <xdr:spPr>
          <a:xfrm>
            <a:off x="5133975" y="94202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交付決定通知書</a:t>
            </a: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257800" y="100488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860206" y="9715501"/>
            <a:ext cx="759337"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交付決定日</a:t>
            </a:r>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5352515" y="10391776"/>
            <a:ext cx="943510" cy="466724"/>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交付上限額</a:t>
            </a:r>
          </a:p>
        </xdr:txBody>
      </xdr:sp>
    </xdr:grpSp>
    <xdr:clientData/>
  </xdr:twoCellAnchor>
  <xdr:twoCellAnchor>
    <xdr:from>
      <xdr:col>1</xdr:col>
      <xdr:colOff>352425</xdr:colOff>
      <xdr:row>51</xdr:row>
      <xdr:rowOff>104775</xdr:rowOff>
    </xdr:from>
    <xdr:to>
      <xdr:col>1</xdr:col>
      <xdr:colOff>2333625</xdr:colOff>
      <xdr:row>61</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205" y="11931015"/>
          <a:ext cx="1828800" cy="2219325"/>
          <a:chOff x="790575" y="12544425"/>
          <a:chExt cx="1981200" cy="2276475"/>
        </a:xfrm>
      </xdr:grpSpPr>
      <xdr:sp macro="" textlink="">
        <xdr:nvSpPr>
          <xdr:cNvPr id="68" name="メモ 67">
            <a:extLst>
              <a:ext uri="{FF2B5EF4-FFF2-40B4-BE49-F238E27FC236}">
                <a16:creationId xmlns:a16="http://schemas.microsoft.com/office/drawing/2014/main" id="{00000000-0008-0000-0000-000044000000}"/>
              </a:ext>
            </a:extLst>
          </xdr:cNvPr>
          <xdr:cNvSpPr/>
        </xdr:nvSpPr>
        <xdr:spPr>
          <a:xfrm>
            <a:off x="790575" y="12544425"/>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変更届　ほか</a:t>
            </a:r>
          </a:p>
        </xdr:txBody>
      </xdr:sp>
      <xdr:sp macro="" textlink="">
        <xdr:nvSpPr>
          <xdr:cNvPr id="69" name="メモ 68">
            <a:extLst>
              <a:ext uri="{FF2B5EF4-FFF2-40B4-BE49-F238E27FC236}">
                <a16:creationId xmlns:a16="http://schemas.microsoft.com/office/drawing/2014/main" id="{00000000-0008-0000-0000-000045000000}"/>
              </a:ext>
            </a:extLst>
          </xdr:cNvPr>
          <xdr:cNvSpPr/>
        </xdr:nvSpPr>
        <xdr:spPr>
          <a:xfrm>
            <a:off x="990600" y="128016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請求書</a:t>
            </a:r>
          </a:p>
        </xdr:txBody>
      </xdr:sp>
      <xdr:sp macro="" textlink="">
        <xdr:nvSpPr>
          <xdr:cNvPr id="65" name="メモ 64">
            <a:extLst>
              <a:ext uri="{FF2B5EF4-FFF2-40B4-BE49-F238E27FC236}">
                <a16:creationId xmlns:a16="http://schemas.microsoft.com/office/drawing/2014/main" id="{00000000-0008-0000-0000-000041000000}"/>
              </a:ext>
            </a:extLst>
          </xdr:cNvPr>
          <xdr:cNvSpPr/>
        </xdr:nvSpPr>
        <xdr:spPr>
          <a:xfrm>
            <a:off x="1228725" y="13068300"/>
            <a:ext cx="1543050" cy="1752600"/>
          </a:xfrm>
          <a:prstGeom prst="foldedCorner">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実績報告書</a:t>
            </a: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866900" y="13363576"/>
            <a:ext cx="752475" cy="257176"/>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申請者</a:t>
            </a:r>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1371600" y="13725524"/>
            <a:ext cx="1095375" cy="942975"/>
          </a:xfrm>
          <a:prstGeom prst="rect">
            <a:avLst/>
          </a:prstGeom>
          <a:solidFill>
            <a:sysClr val="window" lastClr="FFFFFF"/>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交付決定番号</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ステーション名</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u="none">
                <a:solidFill>
                  <a:sysClr val="windowText" lastClr="000000"/>
                </a:solidFill>
                <a:latin typeface="HG丸ｺﾞｼｯｸM-PRO" panose="020F0600000000000000" pitchFamily="50" charset="-128"/>
                <a:ea typeface="HG丸ｺﾞｼｯｸM-PRO" panose="020F0600000000000000" pitchFamily="50" charset="-128"/>
              </a:rPr>
              <a:t>設置住所</a:t>
            </a:r>
            <a:endParaRPr kumimoji="1" lang="en-US" altLang="ja-JP" sz="8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助成対象経費</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助成金申請額</a:t>
            </a:r>
          </a:p>
        </xdr:txBody>
      </xdr:sp>
    </xdr:grpSp>
    <xdr:clientData/>
  </xdr:twoCellAnchor>
  <xdr:twoCellAnchor>
    <xdr:from>
      <xdr:col>1</xdr:col>
      <xdr:colOff>1971675</xdr:colOff>
      <xdr:row>34</xdr:row>
      <xdr:rowOff>85725</xdr:rowOff>
    </xdr:from>
    <xdr:to>
      <xdr:col>2</xdr:col>
      <xdr:colOff>390525</xdr:colOff>
      <xdr:row>36</xdr:row>
      <xdr:rowOff>190500</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981325" y="8277225"/>
          <a:ext cx="838200" cy="542925"/>
        </a:xfrm>
        <a:prstGeom prst="wedgeRoundRectCallout">
          <a:avLst>
            <a:gd name="adj1" fmla="val -109086"/>
            <a:gd name="adj2" fmla="val -7911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1143001</xdr:colOff>
      <xdr:row>42</xdr:row>
      <xdr:rowOff>0</xdr:rowOff>
    </xdr:from>
    <xdr:to>
      <xdr:col>3</xdr:col>
      <xdr:colOff>390525</xdr:colOff>
      <xdr:row>42</xdr:row>
      <xdr:rowOff>1</xdr:rowOff>
    </xdr:to>
    <xdr:cxnSp macro="">
      <xdr:nvCxnSpPr>
        <xdr:cNvPr id="70" name="直線矢印コネクタ 69">
          <a:extLst>
            <a:ext uri="{FF2B5EF4-FFF2-40B4-BE49-F238E27FC236}">
              <a16:creationId xmlns:a16="http://schemas.microsoft.com/office/drawing/2014/main" id="{00000000-0008-0000-0000-000046000000}"/>
            </a:ext>
          </a:extLst>
        </xdr:cNvPr>
        <xdr:cNvCxnSpPr/>
      </xdr:nvCxnSpPr>
      <xdr:spPr>
        <a:xfrm flipH="1">
          <a:off x="4572001" y="9944100"/>
          <a:ext cx="666749" cy="1"/>
        </a:xfrm>
        <a:prstGeom prst="straightConnector1">
          <a:avLst/>
        </a:prstGeom>
        <a:ln w="76200">
          <a:solidFill>
            <a:srgbClr val="00206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59</xdr:row>
      <xdr:rowOff>85724</xdr:rowOff>
    </xdr:from>
    <xdr:to>
      <xdr:col>2</xdr:col>
      <xdr:colOff>1047750</xdr:colOff>
      <xdr:row>61</xdr:row>
      <xdr:rowOff>171449</xdr:rowOff>
    </xdr:to>
    <xdr:sp macro="" textlink="">
      <xdr:nvSpPr>
        <xdr:cNvPr id="79" name="角丸四角形吹き出し 78">
          <a:extLst>
            <a:ext uri="{FF2B5EF4-FFF2-40B4-BE49-F238E27FC236}">
              <a16:creationId xmlns:a16="http://schemas.microsoft.com/office/drawing/2014/main" id="{00000000-0008-0000-0000-00004F000000}"/>
            </a:ext>
          </a:extLst>
        </xdr:cNvPr>
        <xdr:cNvSpPr/>
      </xdr:nvSpPr>
      <xdr:spPr>
        <a:xfrm>
          <a:off x="3533775" y="13754099"/>
          <a:ext cx="942975" cy="523875"/>
        </a:xfrm>
        <a:prstGeom prst="wedgeRoundRectCallout">
          <a:avLst>
            <a:gd name="adj1" fmla="val -107966"/>
            <a:gd name="adj2" fmla="val -75553"/>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未反映項目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twoCellAnchor>
    <xdr:from>
      <xdr:col>2</xdr:col>
      <xdr:colOff>523875</xdr:colOff>
      <xdr:row>45</xdr:row>
      <xdr:rowOff>19050</xdr:rowOff>
    </xdr:from>
    <xdr:to>
      <xdr:col>2</xdr:col>
      <xdr:colOff>1362075</xdr:colOff>
      <xdr:row>47</xdr:row>
      <xdr:rowOff>123825</xdr:rowOff>
    </xdr:to>
    <xdr:sp macro="" textlink="">
      <xdr:nvSpPr>
        <xdr:cNvPr id="80" name="角丸四角形吹き出し 79">
          <a:extLst>
            <a:ext uri="{FF2B5EF4-FFF2-40B4-BE49-F238E27FC236}">
              <a16:creationId xmlns:a16="http://schemas.microsoft.com/office/drawing/2014/main" id="{00000000-0008-0000-0000-000050000000}"/>
            </a:ext>
          </a:extLst>
        </xdr:cNvPr>
        <xdr:cNvSpPr/>
      </xdr:nvSpPr>
      <xdr:spPr>
        <a:xfrm>
          <a:off x="3952875" y="10839450"/>
          <a:ext cx="838200" cy="542925"/>
        </a:xfrm>
        <a:prstGeom prst="wedgeRoundRectCallout">
          <a:avLst>
            <a:gd name="adj1" fmla="val -57950"/>
            <a:gd name="adj2" fmla="val -103674"/>
            <a:gd name="adj3" fmla="val 16667"/>
          </a:avLst>
        </a:prstGeom>
        <a:solidFill>
          <a:srgbClr val="FFFF00"/>
        </a:solidFill>
        <a:ln w="19050">
          <a:solidFill>
            <a:srgbClr val="FFC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必要項目</a:t>
          </a:r>
          <a:endParaRPr kumimoji="1" lang="en-US" altLang="ja-JP" sz="1000">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000">
              <a:solidFill>
                <a:srgbClr val="C00000"/>
              </a:solidFill>
              <a:latin typeface="HG丸ｺﾞｼｯｸM-PRO" panose="020F0600000000000000" pitchFamily="50" charset="-128"/>
              <a:ea typeface="HG丸ｺﾞｼｯｸM-PRO" panose="020F0600000000000000" pitchFamily="50" charset="-128"/>
            </a:rPr>
            <a:t>入力</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31</xdr:row>
          <xdr:rowOff>76200</xdr:rowOff>
        </xdr:from>
        <xdr:to>
          <xdr:col>2</xdr:col>
          <xdr:colOff>53340</xdr:colOff>
          <xdr:row>33</xdr:row>
          <xdr:rowOff>30480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4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220980</xdr:rowOff>
        </xdr:from>
        <xdr:to>
          <xdr:col>2</xdr:col>
          <xdr:colOff>53340</xdr:colOff>
          <xdr:row>36</xdr:row>
          <xdr:rowOff>38100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4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60960</xdr:colOff>
          <xdr:row>38</xdr:row>
          <xdr:rowOff>30480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4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60960</xdr:colOff>
          <xdr:row>40</xdr:row>
          <xdr:rowOff>30480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4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40</xdr:row>
          <xdr:rowOff>175260</xdr:rowOff>
        </xdr:from>
        <xdr:to>
          <xdr:col>2</xdr:col>
          <xdr:colOff>60960</xdr:colOff>
          <xdr:row>42</xdr:row>
          <xdr:rowOff>45720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85725</xdr:colOff>
      <xdr:row>1</xdr:row>
      <xdr:rowOff>95250</xdr:rowOff>
    </xdr:from>
    <xdr:to>
      <xdr:col>36</xdr:col>
      <xdr:colOff>85725</xdr:colOff>
      <xdr:row>4</xdr:row>
      <xdr:rowOff>95250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191000" y="285750"/>
          <a:ext cx="2667000" cy="5715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solidFill>
                <a:srgbClr val="C00000"/>
              </a:solidFill>
            </a:rPr>
            <a:t>提出不要（公社→申請者）</a:t>
          </a:r>
        </a:p>
      </xdr:txBody>
    </xdr:sp>
    <xdr:clientData/>
  </xdr:twoCellAnchor>
  <xdr:twoCellAnchor>
    <xdr:from>
      <xdr:col>2</xdr:col>
      <xdr:colOff>142875</xdr:colOff>
      <xdr:row>7</xdr:row>
      <xdr:rowOff>85726</xdr:rowOff>
    </xdr:from>
    <xdr:to>
      <xdr:col>20</xdr:col>
      <xdr:colOff>95251</xdr:colOff>
      <xdr:row>11</xdr:row>
      <xdr:rowOff>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438150" y="1419226"/>
          <a:ext cx="3381376" cy="86677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b="1">
              <a:solidFill>
                <a:srgbClr val="C00000"/>
              </a:solidFill>
            </a:rPr>
            <a:t>交付決定通知書（第３号様式）を受領したら、</a:t>
          </a:r>
          <a:endParaRPr kumimoji="1" lang="en-US" altLang="ja-JP" sz="1200" b="1">
            <a:solidFill>
              <a:srgbClr val="C00000"/>
            </a:solidFill>
          </a:endParaRPr>
        </a:p>
        <a:p>
          <a:pPr algn="l"/>
          <a:r>
            <a:rPr kumimoji="1" lang="ja-JP" altLang="en-US" sz="1200" b="1">
              <a:solidFill>
                <a:srgbClr val="C00000"/>
              </a:solidFill>
            </a:rPr>
            <a:t>黄色３箇所を入力して下さい。</a:t>
          </a:r>
          <a:endParaRPr kumimoji="1" lang="en-US" altLang="ja-JP" sz="1200" b="1">
            <a:solidFill>
              <a:srgbClr val="C00000"/>
            </a:solidFill>
          </a:endParaRPr>
        </a:p>
        <a:p>
          <a:pPr algn="l"/>
          <a:r>
            <a:rPr kumimoji="1" lang="ja-JP" altLang="en-US" sz="1200" b="1">
              <a:solidFill>
                <a:srgbClr val="C00000"/>
              </a:solidFill>
            </a:rPr>
            <a:t>各様式に反映します。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D66"/>
  <sheetViews>
    <sheetView workbookViewId="0"/>
  </sheetViews>
  <sheetFormatPr defaultColWidth="9" defaultRowHeight="17.25" customHeight="1"/>
  <cols>
    <col min="1" max="1" width="13.21875" style="40" customWidth="1"/>
    <col min="2" max="2" width="31.77734375" style="40" bestFit="1" customWidth="1"/>
    <col min="3" max="3" width="18.6640625" style="40" customWidth="1"/>
    <col min="4" max="4" width="29.44140625" style="40" customWidth="1"/>
    <col min="5" max="16384" width="9" style="40"/>
  </cols>
  <sheetData>
    <row r="1" spans="1:4" ht="17.25" customHeight="1">
      <c r="A1" s="40" t="s">
        <v>133</v>
      </c>
    </row>
    <row r="2" spans="1:4" s="42" customFormat="1" ht="17.25" customHeight="1">
      <c r="A2" s="41" t="s">
        <v>134</v>
      </c>
      <c r="B2" s="41" t="s">
        <v>135</v>
      </c>
      <c r="C2" s="41" t="s">
        <v>136</v>
      </c>
      <c r="D2" s="41" t="s">
        <v>137</v>
      </c>
    </row>
    <row r="3" spans="1:4" ht="17.25" customHeight="1">
      <c r="A3" s="84" t="s">
        <v>138</v>
      </c>
      <c r="B3" s="55" t="s">
        <v>139</v>
      </c>
      <c r="C3" s="55" t="s">
        <v>177</v>
      </c>
      <c r="D3" s="55"/>
    </row>
    <row r="4" spans="1:4" ht="17.25" customHeight="1">
      <c r="A4" s="54" t="s">
        <v>140</v>
      </c>
      <c r="B4" s="55" t="s">
        <v>141</v>
      </c>
      <c r="C4" s="56" t="s">
        <v>142</v>
      </c>
      <c r="D4" s="55"/>
    </row>
    <row r="5" spans="1:4" ht="17.25" customHeight="1">
      <c r="A5" s="54" t="s">
        <v>143</v>
      </c>
      <c r="B5" s="55" t="s">
        <v>144</v>
      </c>
      <c r="C5" s="56" t="s">
        <v>142</v>
      </c>
      <c r="D5" s="55" t="s">
        <v>199</v>
      </c>
    </row>
    <row r="6" spans="1:4" ht="17.25" customHeight="1">
      <c r="A6" s="54" t="s">
        <v>145</v>
      </c>
      <c r="B6" s="55" t="s">
        <v>146</v>
      </c>
      <c r="C6" s="56" t="s">
        <v>142</v>
      </c>
      <c r="D6" s="55"/>
    </row>
    <row r="7" spans="1:4" ht="26.4">
      <c r="A7" s="57" t="s">
        <v>176</v>
      </c>
      <c r="B7" s="58" t="s">
        <v>174</v>
      </c>
      <c r="C7" s="59"/>
      <c r="D7" s="58" t="s">
        <v>200</v>
      </c>
    </row>
    <row r="8" spans="1:4" ht="26.4">
      <c r="A8" s="54" t="s">
        <v>147</v>
      </c>
      <c r="B8" s="55" t="s">
        <v>148</v>
      </c>
      <c r="C8" s="56" t="s">
        <v>178</v>
      </c>
      <c r="D8" s="55"/>
    </row>
    <row r="9" spans="1:4" ht="52.8">
      <c r="A9" s="54" t="s">
        <v>149</v>
      </c>
      <c r="B9" s="55" t="s">
        <v>150</v>
      </c>
      <c r="C9" s="60" t="s">
        <v>151</v>
      </c>
      <c r="D9" s="55" t="s">
        <v>179</v>
      </c>
    </row>
    <row r="10" spans="1:4" ht="17.25" customHeight="1">
      <c r="A10" s="54" t="s">
        <v>152</v>
      </c>
      <c r="B10" s="55" t="s">
        <v>153</v>
      </c>
      <c r="C10" s="60" t="s">
        <v>142</v>
      </c>
      <c r="D10" s="55" t="s">
        <v>142</v>
      </c>
    </row>
    <row r="11" spans="1:4" ht="26.4">
      <c r="A11" s="54" t="s">
        <v>154</v>
      </c>
      <c r="B11" s="56" t="s">
        <v>155</v>
      </c>
      <c r="C11" s="56" t="s">
        <v>156</v>
      </c>
      <c r="D11" s="55" t="s">
        <v>157</v>
      </c>
    </row>
    <row r="12" spans="1:4" ht="26.4">
      <c r="A12" s="54" t="s">
        <v>158</v>
      </c>
      <c r="B12" s="55" t="s">
        <v>159</v>
      </c>
      <c r="C12" s="55" t="s">
        <v>160</v>
      </c>
      <c r="D12" s="55"/>
    </row>
    <row r="13" spans="1:4" ht="17.25" customHeight="1">
      <c r="A13" s="54" t="s">
        <v>161</v>
      </c>
      <c r="B13" s="55" t="s">
        <v>141</v>
      </c>
      <c r="C13" s="56" t="s">
        <v>142</v>
      </c>
      <c r="D13" s="55"/>
    </row>
    <row r="14" spans="1:4" ht="17.25" customHeight="1">
      <c r="A14" s="54" t="s">
        <v>162</v>
      </c>
      <c r="B14" s="55" t="s">
        <v>144</v>
      </c>
      <c r="C14" s="56" t="s">
        <v>142</v>
      </c>
      <c r="D14" s="55" t="s">
        <v>199</v>
      </c>
    </row>
    <row r="15" spans="1:4" ht="17.25" customHeight="1">
      <c r="A15" s="54" t="s">
        <v>163</v>
      </c>
      <c r="B15" s="55" t="s">
        <v>164</v>
      </c>
      <c r="C15" s="55"/>
      <c r="D15" s="55"/>
    </row>
    <row r="16" spans="1:4" ht="17.25" customHeight="1">
      <c r="A16" s="54" t="s">
        <v>165</v>
      </c>
      <c r="B16" s="55" t="s">
        <v>166</v>
      </c>
      <c r="C16" s="55"/>
      <c r="D16" s="55"/>
    </row>
    <row r="17" spans="1:4" ht="17.25" customHeight="1">
      <c r="A17" s="43"/>
      <c r="B17" s="44"/>
      <c r="C17" s="44"/>
      <c r="D17" s="44"/>
    </row>
    <row r="18" spans="1:4" ht="17.25" customHeight="1">
      <c r="A18" s="43"/>
      <c r="B18" s="44"/>
      <c r="C18" s="44"/>
      <c r="D18" s="44"/>
    </row>
    <row r="19" spans="1:4" ht="17.25" customHeight="1">
      <c r="A19" s="45" t="s">
        <v>167</v>
      </c>
    </row>
    <row r="20" spans="1:4" ht="17.25" customHeight="1">
      <c r="A20" s="46" t="s">
        <v>180</v>
      </c>
      <c r="B20" s="47"/>
      <c r="C20" s="47"/>
      <c r="D20" s="48"/>
    </row>
    <row r="21" spans="1:4" ht="17.25" customHeight="1">
      <c r="A21" s="49" t="s">
        <v>181</v>
      </c>
      <c r="D21" s="50"/>
    </row>
    <row r="22" spans="1:4" ht="17.25" customHeight="1">
      <c r="A22" s="49" t="s">
        <v>182</v>
      </c>
      <c r="D22" s="50"/>
    </row>
    <row r="23" spans="1:4" ht="17.25" customHeight="1">
      <c r="A23" s="49" t="s">
        <v>183</v>
      </c>
      <c r="D23" s="50"/>
    </row>
    <row r="24" spans="1:4" ht="17.25" customHeight="1">
      <c r="A24" s="49" t="s">
        <v>168</v>
      </c>
      <c r="D24" s="50"/>
    </row>
    <row r="25" spans="1:4" ht="17.25" customHeight="1">
      <c r="A25" s="51" t="s">
        <v>169</v>
      </c>
      <c r="B25" s="52"/>
      <c r="C25" s="52"/>
      <c r="D25" s="53"/>
    </row>
    <row r="27" spans="1:4" ht="17.25" customHeight="1">
      <c r="A27" s="45" t="s">
        <v>175</v>
      </c>
    </row>
    <row r="28" spans="1:4" ht="17.25" customHeight="1">
      <c r="A28" s="66"/>
      <c r="B28" s="168" t="s">
        <v>187</v>
      </c>
      <c r="C28" s="169"/>
      <c r="D28" s="67" t="s">
        <v>188</v>
      </c>
    </row>
    <row r="29" spans="1:4" ht="17.25" customHeight="1">
      <c r="A29" s="61" t="s">
        <v>184</v>
      </c>
      <c r="B29" s="49"/>
      <c r="C29" s="50"/>
      <c r="D29" s="50"/>
    </row>
    <row r="30" spans="1:4" ht="17.25" customHeight="1">
      <c r="A30" s="62"/>
      <c r="B30" s="49"/>
      <c r="C30" s="50"/>
      <c r="D30" s="50"/>
    </row>
    <row r="31" spans="1:4" ht="17.25" customHeight="1">
      <c r="A31" s="62"/>
      <c r="B31" s="49"/>
      <c r="C31" s="50"/>
      <c r="D31" s="50"/>
    </row>
    <row r="32" spans="1:4" ht="17.25" customHeight="1">
      <c r="A32" s="62"/>
      <c r="B32" s="49"/>
      <c r="C32" s="50"/>
      <c r="D32" s="50"/>
    </row>
    <row r="33" spans="1:4" ht="17.25" customHeight="1">
      <c r="A33" s="62"/>
      <c r="B33" s="49"/>
      <c r="C33" s="50"/>
      <c r="D33" s="50"/>
    </row>
    <row r="34" spans="1:4" ht="17.25" customHeight="1">
      <c r="A34" s="62"/>
      <c r="B34" s="49"/>
      <c r="C34" s="50"/>
      <c r="D34" s="50"/>
    </row>
    <row r="35" spans="1:4" ht="17.25" customHeight="1">
      <c r="A35" s="62"/>
      <c r="B35" s="49"/>
      <c r="C35" s="50"/>
      <c r="D35" s="50"/>
    </row>
    <row r="36" spans="1:4" ht="17.25" customHeight="1">
      <c r="A36" s="62"/>
      <c r="B36" s="49"/>
      <c r="C36" s="50"/>
      <c r="D36" s="50"/>
    </row>
    <row r="37" spans="1:4" ht="17.25" customHeight="1">
      <c r="A37" s="62"/>
      <c r="B37" s="49"/>
      <c r="C37" s="50"/>
      <c r="D37" s="50"/>
    </row>
    <row r="38" spans="1:4" ht="17.25" customHeight="1">
      <c r="A38" s="62"/>
      <c r="B38" s="49"/>
      <c r="C38" s="50"/>
      <c r="D38" s="50"/>
    </row>
    <row r="39" spans="1:4" ht="17.25" customHeight="1">
      <c r="A39" s="64" t="s">
        <v>185</v>
      </c>
      <c r="B39" s="46"/>
      <c r="C39" s="48"/>
      <c r="D39" s="48"/>
    </row>
    <row r="40" spans="1:4" ht="17.25" customHeight="1">
      <c r="A40" s="62"/>
      <c r="B40" s="49"/>
      <c r="C40" s="50"/>
      <c r="D40" s="50"/>
    </row>
    <row r="41" spans="1:4" ht="17.25" customHeight="1">
      <c r="A41" s="62"/>
      <c r="B41" s="49"/>
      <c r="C41" s="50"/>
      <c r="D41" s="50"/>
    </row>
    <row r="42" spans="1:4" ht="17.25" customHeight="1">
      <c r="A42" s="62"/>
      <c r="B42" s="49"/>
      <c r="C42" s="50"/>
      <c r="D42" s="50"/>
    </row>
    <row r="43" spans="1:4" ht="17.25" customHeight="1">
      <c r="A43" s="62"/>
      <c r="B43" s="49"/>
      <c r="C43" s="50"/>
      <c r="D43" s="50"/>
    </row>
    <row r="44" spans="1:4" ht="17.25" customHeight="1">
      <c r="A44" s="62"/>
      <c r="B44" s="49"/>
      <c r="C44" s="50"/>
      <c r="D44" s="50"/>
    </row>
    <row r="45" spans="1:4" ht="17.25" customHeight="1">
      <c r="A45" s="62"/>
      <c r="B45" s="49"/>
      <c r="C45" s="50"/>
      <c r="D45" s="50"/>
    </row>
    <row r="46" spans="1:4" ht="17.25" customHeight="1">
      <c r="A46" s="62"/>
      <c r="B46" s="49"/>
      <c r="C46" s="50"/>
      <c r="D46" s="50"/>
    </row>
    <row r="47" spans="1:4" ht="17.25" customHeight="1">
      <c r="A47" s="62"/>
      <c r="B47" s="49"/>
      <c r="C47" s="50"/>
      <c r="D47" s="50"/>
    </row>
    <row r="48" spans="1:4" ht="17.25" customHeight="1">
      <c r="A48" s="63"/>
      <c r="B48" s="51"/>
      <c r="C48" s="53"/>
      <c r="D48" s="53"/>
    </row>
    <row r="49" spans="1:4" ht="17.25" customHeight="1">
      <c r="A49" s="61" t="s">
        <v>186</v>
      </c>
      <c r="B49" s="49"/>
      <c r="C49" s="50"/>
      <c r="D49" s="50"/>
    </row>
    <row r="50" spans="1:4" ht="17.25" customHeight="1">
      <c r="A50" s="62"/>
      <c r="B50" s="49"/>
      <c r="C50" s="50"/>
      <c r="D50" s="50"/>
    </row>
    <row r="51" spans="1:4" ht="17.25" customHeight="1">
      <c r="A51" s="62"/>
      <c r="B51" s="49"/>
      <c r="C51" s="50"/>
      <c r="D51" s="50"/>
    </row>
    <row r="52" spans="1:4" ht="17.25" customHeight="1">
      <c r="A52" s="62"/>
      <c r="B52" s="49"/>
      <c r="C52" s="50"/>
      <c r="D52" s="50"/>
    </row>
    <row r="53" spans="1:4" ht="17.25" customHeight="1">
      <c r="A53" s="62"/>
      <c r="B53" s="49"/>
      <c r="C53" s="50"/>
      <c r="D53" s="50"/>
    </row>
    <row r="54" spans="1:4" ht="17.25" customHeight="1">
      <c r="A54" s="62"/>
      <c r="B54" s="49"/>
      <c r="C54" s="50"/>
      <c r="D54" s="50"/>
    </row>
    <row r="55" spans="1:4" ht="17.25" customHeight="1">
      <c r="A55" s="62"/>
      <c r="B55" s="49"/>
      <c r="C55" s="50"/>
      <c r="D55" s="50"/>
    </row>
    <row r="56" spans="1:4" ht="17.25" customHeight="1">
      <c r="A56" s="62"/>
      <c r="B56" s="49"/>
      <c r="C56" s="50"/>
      <c r="D56" s="50"/>
    </row>
    <row r="57" spans="1:4" ht="17.25" customHeight="1">
      <c r="A57" s="62"/>
      <c r="B57" s="49"/>
      <c r="C57" s="50"/>
      <c r="D57" s="50"/>
    </row>
    <row r="58" spans="1:4" ht="17.25" customHeight="1">
      <c r="A58" s="62"/>
      <c r="B58" s="49"/>
      <c r="C58" s="50"/>
      <c r="D58" s="50"/>
    </row>
    <row r="59" spans="1:4" ht="17.25" customHeight="1">
      <c r="A59" s="62"/>
      <c r="B59" s="49"/>
      <c r="C59" s="50"/>
      <c r="D59" s="50"/>
    </row>
    <row r="60" spans="1:4" ht="17.25" customHeight="1">
      <c r="A60" s="62"/>
      <c r="B60" s="49"/>
      <c r="C60" s="50"/>
      <c r="D60" s="50"/>
    </row>
    <row r="61" spans="1:4" ht="17.25" customHeight="1">
      <c r="A61" s="62"/>
      <c r="B61" s="49"/>
      <c r="C61" s="50"/>
      <c r="D61" s="50"/>
    </row>
    <row r="62" spans="1:4" ht="17.25" customHeight="1">
      <c r="A62" s="62"/>
      <c r="B62" s="49"/>
      <c r="C62" s="50"/>
      <c r="D62" s="50"/>
    </row>
    <row r="63" spans="1:4" ht="17.25" customHeight="1">
      <c r="A63" s="62"/>
      <c r="B63" s="49"/>
      <c r="C63" s="50"/>
      <c r="D63" s="50"/>
    </row>
    <row r="64" spans="1:4" ht="17.25" customHeight="1">
      <c r="A64" s="62"/>
      <c r="B64" s="49"/>
      <c r="C64" s="50"/>
      <c r="D64" s="50"/>
    </row>
    <row r="65" spans="1:4" ht="17.25" customHeight="1">
      <c r="A65" s="62"/>
      <c r="B65" s="49"/>
      <c r="C65" s="50"/>
      <c r="D65" s="50"/>
    </row>
    <row r="66" spans="1:4" ht="17.25" customHeight="1">
      <c r="A66" s="63"/>
      <c r="B66" s="51"/>
      <c r="C66" s="53"/>
      <c r="D66" s="53"/>
    </row>
  </sheetData>
  <sheetProtection algorithmName="SHA-512" hashValue="sPYal+/WQSVEUKy9/L18eCLNPRdpSSFluDf9t+EEbdKz6WkXSOrFztzX3RkPEJFslyUaC2edW6CQH8d9ch3WNA==" saltValue="7ScHwAwtjiHeN8/xPF+2Hg==" spinCount="100000" sheet="1" objects="1" scenarios="1"/>
  <mergeCells count="1">
    <mergeCell ref="B28:C28"/>
  </mergeCells>
  <phoneticPr fontId="3"/>
  <hyperlinks>
    <hyperlink ref="A6" location="第2号!A1" display="第2号" xr:uid="{00000000-0004-0000-0000-000000000000}"/>
    <hyperlink ref="A15" location="第11号!A1" display="第11号" xr:uid="{00000000-0004-0000-0000-000001000000}"/>
    <hyperlink ref="A5" location="第1号付表2!A1" display="第1号付表2" xr:uid="{00000000-0004-0000-0000-000002000000}"/>
    <hyperlink ref="A11" location="第8号!A1" display="第8号" xr:uid="{00000000-0004-0000-0000-000003000000}"/>
    <hyperlink ref="A9" location="第6号!A1" display="第6号" xr:uid="{00000000-0004-0000-0000-000004000000}"/>
    <hyperlink ref="A10" location="第6号別紙!A1" display="第6号別紙" xr:uid="{00000000-0004-0000-0000-000005000000}"/>
    <hyperlink ref="A4" location="第1号付表1!A1" display="第1号付表1" xr:uid="{00000000-0004-0000-0000-000006000000}"/>
    <hyperlink ref="A14" location="第9号付表2!A1" display="第9号付表2" xr:uid="{00000000-0004-0000-0000-000007000000}"/>
    <hyperlink ref="A12" location="第9号!A1" display="第9号" xr:uid="{00000000-0004-0000-0000-000008000000}"/>
    <hyperlink ref="A13" location="第9号付表1!A1" display="第9号付表1" xr:uid="{00000000-0004-0000-0000-000009000000}"/>
    <hyperlink ref="A8" location="第5号!A1" display="第5号" xr:uid="{00000000-0004-0000-0000-00000A000000}"/>
    <hyperlink ref="A16" location="第12号!A1" display="第12号" xr:uid="{00000000-0004-0000-0000-00000B000000}"/>
    <hyperlink ref="A7" location="■交付決定内容入力■!A1" display="■交付決定内容入力■" xr:uid="{00000000-0004-0000-0000-00000C000000}"/>
    <hyperlink ref="A3" location="第1号!A1" display="第1号" xr:uid="{00000000-0004-0000-0000-00000D000000}"/>
  </hyperlinks>
  <printOptions horizontalCentered="1"/>
  <pageMargins left="0.70866141732283472" right="0.39370078740157483" top="0.39370078740157483" bottom="0.39370078740157483" header="0.39370078740157483" footer="0.39370078740157483"/>
  <pageSetup paperSize="9" orientation="portrait" r:id="rId1"/>
  <rowBreaks count="1" manualBreakCount="1">
    <brk id="26" max="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O32"/>
  <sheetViews>
    <sheetView view="pageBreakPreview" zoomScaleNormal="100" zoomScaleSheetLayoutView="100" workbookViewId="0">
      <selection activeCell="P31" activeCellId="6" sqref="AD9:AK9 F14:S16 Y14:AK16 P25:AJ28 P29:AJ29 P30:V30 P31:AJ31"/>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69.44140625" style="1" customWidth="1"/>
    <col min="42" max="16384" width="2.44140625" style="1"/>
  </cols>
  <sheetData>
    <row r="1" spans="1:40"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40" ht="15" customHeight="1">
      <c r="B4" s="1" t="s">
        <v>225</v>
      </c>
      <c r="AN4" s="1" t="s">
        <v>118</v>
      </c>
    </row>
    <row r="6" spans="1:40"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40"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row>
    <row r="8" spans="1:40" ht="15" customHeight="1">
      <c r="B8" s="187" t="s">
        <v>305</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row>
    <row r="9" spans="1:40" ht="15" customHeight="1">
      <c r="AA9" s="87" t="s">
        <v>248</v>
      </c>
      <c r="AD9" s="188"/>
      <c r="AE9" s="188"/>
      <c r="AF9" s="188"/>
      <c r="AG9" s="188"/>
      <c r="AH9" s="188"/>
      <c r="AI9" s="188"/>
      <c r="AJ9" s="188"/>
      <c r="AK9" s="188"/>
    </row>
    <row r="10" spans="1:40" ht="15" customHeight="1">
      <c r="AI10" s="8"/>
    </row>
    <row r="11" spans="1:40" ht="15" customHeight="1">
      <c r="B11" s="1" t="s">
        <v>0</v>
      </c>
      <c r="AI11" s="8"/>
    </row>
    <row r="12" spans="1:40" ht="15" customHeight="1">
      <c r="B12" s="1" t="s">
        <v>1</v>
      </c>
    </row>
    <row r="14" spans="1:40" ht="18" customHeight="1">
      <c r="B14" s="184" t="str">
        <f>IF(F14="","",U14)</f>
        <v/>
      </c>
      <c r="C14" s="184"/>
      <c r="D14" s="184"/>
      <c r="E14" s="184"/>
      <c r="F14" s="183"/>
      <c r="G14" s="183"/>
      <c r="H14" s="183"/>
      <c r="I14" s="183"/>
      <c r="J14" s="183"/>
      <c r="K14" s="183"/>
      <c r="L14" s="183"/>
      <c r="M14" s="183"/>
      <c r="N14" s="183"/>
      <c r="O14" s="183"/>
      <c r="P14" s="183"/>
      <c r="Q14" s="183"/>
      <c r="R14" s="183"/>
      <c r="S14" s="183"/>
      <c r="U14" s="184" t="s">
        <v>3</v>
      </c>
      <c r="V14" s="184"/>
      <c r="W14" s="184"/>
      <c r="X14" s="184"/>
      <c r="Y14" s="183"/>
      <c r="Z14" s="183"/>
      <c r="AA14" s="183"/>
      <c r="AB14" s="183"/>
      <c r="AC14" s="183"/>
      <c r="AD14" s="183"/>
      <c r="AE14" s="183"/>
      <c r="AF14" s="183"/>
      <c r="AG14" s="183"/>
      <c r="AH14" s="183"/>
      <c r="AI14" s="183"/>
      <c r="AJ14" s="183"/>
      <c r="AK14" s="183"/>
      <c r="AM14" s="35" t="s">
        <v>209</v>
      </c>
    </row>
    <row r="15" spans="1:40" ht="18" customHeight="1">
      <c r="B15" s="184" t="str">
        <f>IF(F15="","",U15)</f>
        <v/>
      </c>
      <c r="C15" s="184"/>
      <c r="D15" s="184"/>
      <c r="E15" s="184"/>
      <c r="F15" s="183"/>
      <c r="G15" s="183"/>
      <c r="H15" s="183"/>
      <c r="I15" s="183"/>
      <c r="J15" s="183"/>
      <c r="K15" s="183"/>
      <c r="L15" s="183"/>
      <c r="M15" s="183"/>
      <c r="N15" s="183"/>
      <c r="O15" s="183"/>
      <c r="P15" s="183"/>
      <c r="Q15" s="183"/>
      <c r="R15" s="183"/>
      <c r="S15" s="183"/>
      <c r="U15" s="184" t="s">
        <v>4</v>
      </c>
      <c r="V15" s="184"/>
      <c r="W15" s="184"/>
      <c r="X15" s="184"/>
      <c r="Y15" s="183"/>
      <c r="Z15" s="183"/>
      <c r="AA15" s="183"/>
      <c r="AB15" s="183"/>
      <c r="AC15" s="183"/>
      <c r="AD15" s="183"/>
      <c r="AE15" s="183"/>
      <c r="AF15" s="183"/>
      <c r="AG15" s="183"/>
      <c r="AH15" s="183"/>
      <c r="AI15" s="183"/>
      <c r="AJ15" s="183"/>
      <c r="AK15" s="183"/>
      <c r="AM15" s="35" t="s">
        <v>209</v>
      </c>
    </row>
    <row r="16" spans="1:40" ht="15" customHeight="1">
      <c r="F16" s="183"/>
      <c r="G16" s="183"/>
      <c r="H16" s="183"/>
      <c r="I16" s="183"/>
      <c r="J16" s="183"/>
      <c r="K16" s="183"/>
      <c r="L16" s="183"/>
      <c r="M16" s="183"/>
      <c r="N16" s="183"/>
      <c r="O16" s="183"/>
      <c r="P16" s="183"/>
      <c r="Q16" s="183"/>
      <c r="R16" s="183"/>
      <c r="S16" s="183"/>
      <c r="Y16" s="183"/>
      <c r="Z16" s="183"/>
      <c r="AA16" s="183"/>
      <c r="AB16" s="183"/>
      <c r="AC16" s="183"/>
      <c r="AD16" s="183"/>
      <c r="AE16" s="183"/>
      <c r="AF16" s="183"/>
      <c r="AG16" s="183"/>
      <c r="AH16" s="183"/>
      <c r="AI16" s="183"/>
      <c r="AJ16" s="183"/>
      <c r="AK16" s="183"/>
      <c r="AM16" s="35" t="s">
        <v>209</v>
      </c>
    </row>
    <row r="17" spans="2:41" ht="15" customHeight="1">
      <c r="Q17" s="8"/>
      <c r="AI17" s="8"/>
    </row>
    <row r="18" spans="2:41" ht="15" customHeight="1">
      <c r="B18" s="185" t="str">
        <f>"　"&amp;TEXT(AO19,"ggg")&amp;IF(TEXT(AO19,"e")="1","元年",TEXT(AO19,"e年"))&amp;TEXT(AO19,"m月d日")&amp;AO20</f>
        <v>　付けで交付決定のあった標記事業について、燃料電池自動車用水素供給設備需要創出活動費支援事業における燃料電池自動車用水素供給設備の設備運営費に関する助成金交付要綱第11条第6項の規定に基づき、下記のとおり変更を届出ます。</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M18" s="35" t="s">
        <v>209</v>
      </c>
      <c r="AN18" s="31" t="s">
        <v>98</v>
      </c>
      <c r="AO18" s="65" t="s">
        <v>189</v>
      </c>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32"/>
      <c r="AO19" s="86" t="str">
        <f>IF(■交付決定内容入力■!AD9="","",■交付決定内容入力■!AD9)</f>
        <v/>
      </c>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31" t="s">
        <v>129</v>
      </c>
      <c r="AO20" s="347" t="s">
        <v>304</v>
      </c>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32"/>
      <c r="AO21" s="348"/>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41" ht="15" customHeight="1">
      <c r="S23" s="189" t="s">
        <v>2</v>
      </c>
      <c r="T23" s="189"/>
      <c r="AI23" s="8"/>
    </row>
    <row r="24" spans="2:41" ht="15" customHeight="1">
      <c r="AI24" s="8"/>
    </row>
    <row r="25" spans="2:41" ht="30" customHeight="1">
      <c r="B25" s="216" t="s">
        <v>10</v>
      </c>
      <c r="C25" s="202"/>
      <c r="D25" s="202"/>
      <c r="E25" s="202"/>
      <c r="F25" s="202"/>
      <c r="G25" s="202"/>
      <c r="H25" s="202"/>
      <c r="I25" s="202"/>
      <c r="J25" s="202"/>
      <c r="K25" s="202"/>
      <c r="L25" s="202"/>
      <c r="M25" s="202"/>
      <c r="N25" s="205"/>
      <c r="O25" s="7"/>
      <c r="P25" s="229" t="str">
        <f>IF(■交付決定内容入力■!L13="","",■交付決定内容入力■!L13)</f>
        <v/>
      </c>
      <c r="Q25" s="229"/>
      <c r="R25" s="229"/>
      <c r="S25" s="229"/>
      <c r="T25" s="229"/>
      <c r="U25" s="229"/>
      <c r="V25" s="229"/>
      <c r="W25" s="229"/>
      <c r="X25" s="229"/>
      <c r="Y25" s="229"/>
      <c r="Z25" s="229"/>
      <c r="AA25" s="229"/>
      <c r="AB25" s="229"/>
      <c r="AC25" s="229"/>
      <c r="AD25" s="229"/>
      <c r="AE25" s="229"/>
      <c r="AF25" s="229"/>
      <c r="AG25" s="229"/>
      <c r="AH25" s="229"/>
      <c r="AI25" s="229"/>
      <c r="AJ25" s="229"/>
      <c r="AK25" s="3"/>
      <c r="AM25" s="35" t="s">
        <v>223</v>
      </c>
    </row>
    <row r="26" spans="2:41" ht="30" customHeight="1">
      <c r="B26" s="217" t="s">
        <v>11</v>
      </c>
      <c r="C26" s="218"/>
      <c r="D26" s="218"/>
      <c r="E26" s="218"/>
      <c r="F26" s="218"/>
      <c r="G26" s="218"/>
      <c r="H26" s="218"/>
      <c r="I26" s="218"/>
      <c r="J26" s="218"/>
      <c r="K26" s="218"/>
      <c r="L26" s="218"/>
      <c r="M26" s="218"/>
      <c r="N26" s="225"/>
      <c r="O26" s="78"/>
      <c r="P26" s="219" t="str">
        <f>IF(第1号!M27="","",第1号!M27)</f>
        <v/>
      </c>
      <c r="Q26" s="219"/>
      <c r="R26" s="219"/>
      <c r="S26" s="219"/>
      <c r="T26" s="219"/>
      <c r="U26" s="219"/>
      <c r="V26" s="219"/>
      <c r="W26" s="219"/>
      <c r="X26" s="219"/>
      <c r="Y26" s="219"/>
      <c r="Z26" s="219"/>
      <c r="AA26" s="219"/>
      <c r="AB26" s="219"/>
      <c r="AC26" s="219"/>
      <c r="AD26" s="219"/>
      <c r="AE26" s="219"/>
      <c r="AF26" s="219"/>
      <c r="AG26" s="219"/>
      <c r="AH26" s="219"/>
      <c r="AI26" s="219"/>
      <c r="AJ26" s="219"/>
      <c r="AK26" s="4"/>
      <c r="AM26" s="35" t="s">
        <v>223</v>
      </c>
    </row>
    <row r="27" spans="2:41" ht="100.5" customHeight="1">
      <c r="B27" s="217" t="s">
        <v>28</v>
      </c>
      <c r="C27" s="218"/>
      <c r="D27" s="218"/>
      <c r="E27" s="218"/>
      <c r="F27" s="218"/>
      <c r="G27" s="218"/>
      <c r="H27" s="218"/>
      <c r="I27" s="218"/>
      <c r="J27" s="218"/>
      <c r="K27" s="218"/>
      <c r="L27" s="218"/>
      <c r="M27" s="218"/>
      <c r="N27" s="225"/>
      <c r="O27" s="78"/>
      <c r="P27" s="230"/>
      <c r="Q27" s="230"/>
      <c r="R27" s="230"/>
      <c r="S27" s="230"/>
      <c r="T27" s="230"/>
      <c r="U27" s="230"/>
      <c r="V27" s="230"/>
      <c r="W27" s="230"/>
      <c r="X27" s="230"/>
      <c r="Y27" s="230"/>
      <c r="Z27" s="230"/>
      <c r="AA27" s="230"/>
      <c r="AB27" s="230"/>
      <c r="AC27" s="230"/>
      <c r="AD27" s="230"/>
      <c r="AE27" s="230"/>
      <c r="AF27" s="230"/>
      <c r="AG27" s="230"/>
      <c r="AH27" s="230"/>
      <c r="AI27" s="230"/>
      <c r="AJ27" s="230"/>
      <c r="AK27" s="4"/>
    </row>
    <row r="28" spans="2:41" ht="100.5" customHeight="1">
      <c r="B28" s="217" t="s">
        <v>29</v>
      </c>
      <c r="C28" s="218"/>
      <c r="D28" s="218"/>
      <c r="E28" s="218"/>
      <c r="F28" s="218"/>
      <c r="G28" s="218"/>
      <c r="H28" s="218"/>
      <c r="I28" s="218"/>
      <c r="J28" s="218"/>
      <c r="K28" s="218"/>
      <c r="L28" s="218"/>
      <c r="M28" s="218"/>
      <c r="N28" s="225"/>
      <c r="O28" s="78"/>
      <c r="P28" s="230"/>
      <c r="Q28" s="230"/>
      <c r="R28" s="230"/>
      <c r="S28" s="230"/>
      <c r="T28" s="230"/>
      <c r="U28" s="230"/>
      <c r="V28" s="230"/>
      <c r="W28" s="230"/>
      <c r="X28" s="230"/>
      <c r="Y28" s="230"/>
      <c r="Z28" s="230"/>
      <c r="AA28" s="230"/>
      <c r="AB28" s="230"/>
      <c r="AC28" s="230"/>
      <c r="AD28" s="230"/>
      <c r="AE28" s="230"/>
      <c r="AF28" s="230"/>
      <c r="AG28" s="230"/>
      <c r="AH28" s="230"/>
      <c r="AI28" s="230"/>
      <c r="AJ28" s="230"/>
      <c r="AK28" s="4"/>
    </row>
    <row r="29" spans="2:41" ht="100.5" customHeight="1">
      <c r="B29" s="217" t="s">
        <v>30</v>
      </c>
      <c r="C29" s="218"/>
      <c r="D29" s="218"/>
      <c r="E29" s="218"/>
      <c r="F29" s="218"/>
      <c r="G29" s="218"/>
      <c r="H29" s="218"/>
      <c r="I29" s="218"/>
      <c r="J29" s="218"/>
      <c r="K29" s="218"/>
      <c r="L29" s="218"/>
      <c r="M29" s="218"/>
      <c r="N29" s="225"/>
      <c r="O29" s="78"/>
      <c r="P29" s="230"/>
      <c r="Q29" s="230"/>
      <c r="R29" s="230"/>
      <c r="S29" s="230"/>
      <c r="T29" s="230"/>
      <c r="U29" s="230"/>
      <c r="V29" s="230"/>
      <c r="W29" s="230"/>
      <c r="X29" s="230"/>
      <c r="Y29" s="230"/>
      <c r="Z29" s="230"/>
      <c r="AA29" s="230"/>
      <c r="AB29" s="230"/>
      <c r="AC29" s="230"/>
      <c r="AD29" s="230"/>
      <c r="AE29" s="230"/>
      <c r="AF29" s="230"/>
      <c r="AG29" s="230"/>
      <c r="AH29" s="230"/>
      <c r="AI29" s="230"/>
      <c r="AJ29" s="230"/>
      <c r="AK29" s="4"/>
      <c r="AO29" s="87"/>
    </row>
    <row r="30" spans="2:41" ht="30" customHeight="1">
      <c r="B30" s="217" t="s">
        <v>31</v>
      </c>
      <c r="C30" s="218"/>
      <c r="D30" s="218"/>
      <c r="E30" s="218"/>
      <c r="F30" s="218"/>
      <c r="G30" s="218"/>
      <c r="H30" s="218"/>
      <c r="I30" s="218"/>
      <c r="J30" s="218"/>
      <c r="K30" s="218"/>
      <c r="L30" s="218"/>
      <c r="M30" s="218"/>
      <c r="N30" s="225"/>
      <c r="O30" s="78"/>
      <c r="P30" s="351"/>
      <c r="Q30" s="351"/>
      <c r="R30" s="351"/>
      <c r="S30" s="351"/>
      <c r="T30" s="351"/>
      <c r="U30" s="351"/>
      <c r="V30" s="351"/>
      <c r="W30" s="74"/>
      <c r="X30" s="74"/>
      <c r="Y30" s="74"/>
      <c r="Z30" s="74"/>
      <c r="AA30" s="74"/>
      <c r="AB30" s="74"/>
      <c r="AC30" s="74"/>
      <c r="AD30" s="74"/>
      <c r="AE30" s="74"/>
      <c r="AF30" s="74"/>
      <c r="AG30" s="74"/>
      <c r="AH30" s="74"/>
      <c r="AI30" s="74"/>
      <c r="AJ30" s="74"/>
      <c r="AK30" s="4"/>
      <c r="AN30" s="87" t="s">
        <v>431</v>
      </c>
      <c r="AO30" s="165" t="s">
        <v>432</v>
      </c>
    </row>
    <row r="31" spans="2:41" ht="100.5" customHeight="1">
      <c r="B31" s="222" t="s">
        <v>17</v>
      </c>
      <c r="C31" s="223"/>
      <c r="D31" s="223"/>
      <c r="E31" s="223"/>
      <c r="F31" s="223"/>
      <c r="G31" s="223"/>
      <c r="H31" s="223"/>
      <c r="I31" s="223"/>
      <c r="J31" s="223"/>
      <c r="K31" s="223"/>
      <c r="L31" s="223"/>
      <c r="M31" s="223"/>
      <c r="N31" s="224"/>
      <c r="O31" s="82"/>
      <c r="P31" s="349"/>
      <c r="Q31" s="349"/>
      <c r="R31" s="349"/>
      <c r="S31" s="349"/>
      <c r="T31" s="349"/>
      <c r="U31" s="349"/>
      <c r="V31" s="349"/>
      <c r="W31" s="349"/>
      <c r="X31" s="349"/>
      <c r="Y31" s="349"/>
      <c r="Z31" s="349"/>
      <c r="AA31" s="349"/>
      <c r="AB31" s="349"/>
      <c r="AC31" s="349"/>
      <c r="AD31" s="349"/>
      <c r="AE31" s="349"/>
      <c r="AF31" s="349"/>
      <c r="AG31" s="349"/>
      <c r="AH31" s="349"/>
      <c r="AI31" s="349"/>
      <c r="AJ31" s="349"/>
      <c r="AK31" s="5"/>
    </row>
    <row r="32" spans="2:41" ht="15" customHeight="1">
      <c r="B32" s="1" t="s">
        <v>171</v>
      </c>
      <c r="AI32" s="8"/>
    </row>
  </sheetData>
  <sheetProtection algorithmName="SHA-512" hashValue="jWd8QmUTUUGe/uAkKAOPLN6dCJE5eGw8y/7yjGs1/YTUS2/udAM3jHGdpRe7F5I22OwlypZazdIoc+yufkxsxg==" saltValue="1BvI1M3VNawAbF0YjTD1YA==" spinCount="100000" sheet="1" objects="1" scenarios="1"/>
  <mergeCells count="31">
    <mergeCell ref="B6:AK6"/>
    <mergeCell ref="B7:AK7"/>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 ref="AO20:AO21"/>
    <mergeCell ref="S23:T23"/>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31"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O50"/>
  <sheetViews>
    <sheetView view="pageBreakPreview" zoomScaleNormal="100" zoomScaleSheetLayoutView="100" workbookViewId="0">
      <selection activeCell="AF22" sqref="AF22"/>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87" t="s">
        <v>294</v>
      </c>
    </row>
    <row r="4" spans="1:41" ht="15" customHeight="1">
      <c r="B4" s="137" t="s">
        <v>410</v>
      </c>
      <c r="AN4" s="110" t="s">
        <v>328</v>
      </c>
      <c r="AO4" s="23"/>
    </row>
    <row r="5" spans="1:41" ht="15" customHeight="1">
      <c r="AN5" s="29" t="s">
        <v>64</v>
      </c>
      <c r="AO5" s="29" t="s">
        <v>65</v>
      </c>
    </row>
    <row r="6" spans="1:41"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N6" s="79"/>
      <c r="AO6" s="12"/>
    </row>
    <row r="7" spans="1:41"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N7" s="70"/>
      <c r="AO7" s="24"/>
    </row>
    <row r="8" spans="1:41" ht="15" customHeight="1">
      <c r="B8" s="187" t="s">
        <v>399</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N8" s="70"/>
      <c r="AO8" s="24"/>
    </row>
    <row r="9" spans="1:41" ht="15" customHeight="1">
      <c r="AA9" s="87" t="s">
        <v>244</v>
      </c>
      <c r="AD9" s="188"/>
      <c r="AE9" s="188"/>
      <c r="AF9" s="188"/>
      <c r="AG9" s="188"/>
      <c r="AH9" s="188"/>
      <c r="AI9" s="188"/>
      <c r="AJ9" s="188"/>
      <c r="AK9" s="188"/>
      <c r="AN9" s="30" t="s">
        <v>205</v>
      </c>
      <c r="AO9" s="30" t="s">
        <v>206</v>
      </c>
    </row>
    <row r="10" spans="1:41" ht="15" customHeight="1">
      <c r="AI10" s="8"/>
      <c r="AN10" s="70"/>
      <c r="AO10" s="24"/>
    </row>
    <row r="11" spans="1:41" ht="15" customHeight="1">
      <c r="B11" s="1" t="s">
        <v>0</v>
      </c>
      <c r="AI11" s="8"/>
      <c r="AN11" s="70"/>
      <c r="AO11" s="24"/>
    </row>
    <row r="12" spans="1:41" ht="15" customHeight="1">
      <c r="B12" s="1" t="s">
        <v>1</v>
      </c>
      <c r="AN12" s="70"/>
      <c r="AO12" s="24"/>
    </row>
    <row r="13" spans="1:41" ht="15" customHeight="1">
      <c r="AN13" s="70"/>
      <c r="AO13" s="24"/>
    </row>
    <row r="14" spans="1:41" ht="18" customHeight="1">
      <c r="B14" s="184" t="str">
        <f>IF(F14="","",U14)</f>
        <v/>
      </c>
      <c r="C14" s="184"/>
      <c r="D14" s="184"/>
      <c r="E14" s="184"/>
      <c r="F14" s="183" t="str">
        <f>IF(第1号!F14="","",第1号!F14)</f>
        <v/>
      </c>
      <c r="G14" s="183"/>
      <c r="H14" s="183"/>
      <c r="I14" s="183"/>
      <c r="J14" s="183"/>
      <c r="K14" s="183"/>
      <c r="L14" s="183"/>
      <c r="M14" s="183"/>
      <c r="N14" s="183"/>
      <c r="O14" s="183"/>
      <c r="P14" s="183"/>
      <c r="Q14" s="183"/>
      <c r="R14" s="183"/>
      <c r="S14" s="183"/>
      <c r="U14" s="184" t="s">
        <v>3</v>
      </c>
      <c r="V14" s="184"/>
      <c r="W14" s="184"/>
      <c r="X14" s="184"/>
      <c r="Y14" s="183"/>
      <c r="Z14" s="183"/>
      <c r="AA14" s="183"/>
      <c r="AB14" s="183"/>
      <c r="AC14" s="183"/>
      <c r="AD14" s="183"/>
      <c r="AE14" s="183"/>
      <c r="AF14" s="183"/>
      <c r="AG14" s="183"/>
      <c r="AH14" s="183"/>
      <c r="AI14" s="183"/>
      <c r="AJ14" s="183"/>
      <c r="AK14" s="183"/>
      <c r="AN14" s="30" t="s">
        <v>3</v>
      </c>
      <c r="AO14" s="30" t="s">
        <v>105</v>
      </c>
    </row>
    <row r="15" spans="1:41" ht="18" customHeight="1">
      <c r="B15" s="184" t="str">
        <f>IF(F15="","",U15)</f>
        <v/>
      </c>
      <c r="C15" s="184"/>
      <c r="D15" s="184"/>
      <c r="E15" s="184"/>
      <c r="F15" s="183" t="str">
        <f>IF(第1号!F15="","",第1号!F15)</f>
        <v/>
      </c>
      <c r="G15" s="183"/>
      <c r="H15" s="183"/>
      <c r="I15" s="183"/>
      <c r="J15" s="183"/>
      <c r="K15" s="183"/>
      <c r="L15" s="183"/>
      <c r="M15" s="183"/>
      <c r="N15" s="183"/>
      <c r="O15" s="183"/>
      <c r="P15" s="183"/>
      <c r="Q15" s="183"/>
      <c r="R15" s="183"/>
      <c r="S15" s="183"/>
      <c r="U15" s="184" t="s">
        <v>4</v>
      </c>
      <c r="V15" s="184"/>
      <c r="W15" s="184"/>
      <c r="X15" s="184"/>
      <c r="Y15" s="183"/>
      <c r="Z15" s="183"/>
      <c r="AA15" s="183"/>
      <c r="AB15" s="183"/>
      <c r="AC15" s="183"/>
      <c r="AD15" s="183"/>
      <c r="AE15" s="183"/>
      <c r="AF15" s="183"/>
      <c r="AG15" s="183"/>
      <c r="AH15" s="183"/>
      <c r="AI15" s="183"/>
      <c r="AJ15" s="183"/>
      <c r="AK15" s="183"/>
      <c r="AN15" s="30" t="s">
        <v>4</v>
      </c>
      <c r="AO15" s="30" t="s">
        <v>119</v>
      </c>
    </row>
    <row r="16" spans="1:41" ht="15" customHeight="1">
      <c r="F16" s="183" t="str">
        <f>IF(第1号!F16="","",第1号!F16)</f>
        <v/>
      </c>
      <c r="G16" s="183"/>
      <c r="H16" s="183"/>
      <c r="I16" s="183"/>
      <c r="J16" s="183"/>
      <c r="K16" s="183"/>
      <c r="L16" s="183"/>
      <c r="M16" s="183"/>
      <c r="N16" s="183"/>
      <c r="O16" s="183"/>
      <c r="P16" s="183"/>
      <c r="Q16" s="183"/>
      <c r="R16" s="183"/>
      <c r="S16" s="183"/>
      <c r="Y16" s="186"/>
      <c r="Z16" s="186"/>
      <c r="AA16" s="186"/>
      <c r="AB16" s="186"/>
      <c r="AC16" s="186"/>
      <c r="AD16" s="186"/>
      <c r="AE16" s="186"/>
      <c r="AF16" s="186"/>
      <c r="AG16" s="186"/>
      <c r="AH16" s="186"/>
      <c r="AI16" s="186"/>
      <c r="AJ16" s="186"/>
      <c r="AK16" s="186"/>
      <c r="AN16" s="30"/>
      <c r="AO16" s="88"/>
    </row>
    <row r="17" spans="2:41" ht="15" customHeight="1">
      <c r="Q17" s="8"/>
      <c r="AI17" s="8"/>
      <c r="AN17" s="30" t="s">
        <v>67</v>
      </c>
      <c r="AO17" s="30" t="s">
        <v>106</v>
      </c>
    </row>
    <row r="18" spans="2:41" ht="15" customHeight="1">
      <c r="B18" s="356" t="s">
        <v>400</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N18" s="30" t="s">
        <v>68</v>
      </c>
      <c r="AO18" s="30" t="s">
        <v>121</v>
      </c>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89"/>
      <c r="AO19" s="85"/>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70"/>
      <c r="AO20" s="24"/>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70"/>
      <c r="AO21" s="24"/>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N22" s="70"/>
      <c r="AO22" s="24"/>
    </row>
    <row r="23" spans="2:41" ht="15" customHeight="1">
      <c r="S23" s="189" t="s">
        <v>2</v>
      </c>
      <c r="T23" s="189"/>
      <c r="AI23" s="8"/>
      <c r="AN23" s="70"/>
      <c r="AO23" s="24"/>
    </row>
    <row r="24" spans="2:41" ht="15" customHeight="1">
      <c r="AI24" s="8"/>
      <c r="AN24" s="70"/>
      <c r="AO24" s="24"/>
    </row>
    <row r="25" spans="2:41" ht="18" customHeight="1">
      <c r="B25" s="190" t="s">
        <v>35</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2"/>
      <c r="AN25" s="70"/>
      <c r="AO25" s="24"/>
    </row>
    <row r="26" spans="2:41" ht="18" customHeight="1">
      <c r="B26" s="216" t="s">
        <v>212</v>
      </c>
      <c r="C26" s="202"/>
      <c r="D26" s="202"/>
      <c r="E26" s="202"/>
      <c r="F26" s="202"/>
      <c r="G26" s="202"/>
      <c r="H26" s="202"/>
      <c r="I26" s="202"/>
      <c r="J26" s="202"/>
      <c r="K26" s="202"/>
      <c r="L26" s="7"/>
      <c r="M26" s="202" t="str">
        <f>IF(■交付決定内容入力■!L13="","",■交付決定内容入力■!L13)</f>
        <v/>
      </c>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3"/>
      <c r="AN26" s="30" t="s">
        <v>226</v>
      </c>
      <c r="AO26" s="30" t="s">
        <v>192</v>
      </c>
    </row>
    <row r="27" spans="2:41" ht="18" customHeight="1">
      <c r="B27" s="217" t="s">
        <v>11</v>
      </c>
      <c r="C27" s="218"/>
      <c r="D27" s="218"/>
      <c r="E27" s="218"/>
      <c r="F27" s="218"/>
      <c r="G27" s="218"/>
      <c r="H27" s="218"/>
      <c r="I27" s="218"/>
      <c r="J27" s="218"/>
      <c r="K27" s="218"/>
      <c r="L27" s="78"/>
      <c r="M27" s="357" t="str">
        <f>IF(第1号!M27="","",第1号!M27)</f>
        <v/>
      </c>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4"/>
      <c r="AN27" s="30" t="s">
        <v>213</v>
      </c>
      <c r="AO27" s="30" t="s">
        <v>107</v>
      </c>
    </row>
    <row r="28" spans="2:41" ht="18" customHeight="1">
      <c r="B28" s="198" t="s">
        <v>5</v>
      </c>
      <c r="C28" s="173"/>
      <c r="D28" s="173"/>
      <c r="E28" s="173"/>
      <c r="F28" s="173"/>
      <c r="G28" s="173"/>
      <c r="H28" s="173"/>
      <c r="I28" s="173"/>
      <c r="J28" s="173"/>
      <c r="K28" s="173"/>
      <c r="L28" s="128"/>
      <c r="M28" s="173" t="str">
        <f>IF(第1号!M28="","",第1号!M28)</f>
        <v/>
      </c>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3"/>
      <c r="AN28" s="30" t="s">
        <v>214</v>
      </c>
      <c r="AO28" s="30" t="s">
        <v>108</v>
      </c>
    </row>
    <row r="29" spans="2:41" ht="18" customHeight="1">
      <c r="B29" s="193" t="s">
        <v>43</v>
      </c>
      <c r="C29" s="194"/>
      <c r="D29" s="194"/>
      <c r="E29" s="194"/>
      <c r="F29" s="194"/>
      <c r="G29" s="194"/>
      <c r="H29" s="194"/>
      <c r="I29" s="194"/>
      <c r="J29" s="194"/>
      <c r="K29" s="195"/>
      <c r="L29" s="204" t="s">
        <v>32</v>
      </c>
      <c r="M29" s="202"/>
      <c r="N29" s="202"/>
      <c r="O29" s="202"/>
      <c r="P29" s="202"/>
      <c r="Q29" s="205"/>
      <c r="R29" s="75"/>
      <c r="S29" s="354" t="str">
        <f>IF(第1号!S29="","",第1号!S29)</f>
        <v/>
      </c>
      <c r="T29" s="354"/>
      <c r="U29" s="354"/>
      <c r="V29" s="354"/>
      <c r="W29" s="354"/>
      <c r="X29" s="354"/>
      <c r="Y29" s="354"/>
      <c r="Z29" s="354"/>
      <c r="AA29" s="354"/>
      <c r="AB29" s="354"/>
      <c r="AC29" s="354"/>
      <c r="AD29" s="75"/>
      <c r="AE29" s="75"/>
      <c r="AF29" s="75"/>
      <c r="AG29" s="75"/>
      <c r="AH29" s="75"/>
      <c r="AI29" s="75"/>
      <c r="AJ29" s="75"/>
      <c r="AK29" s="3"/>
      <c r="AN29" s="30" t="s">
        <v>111</v>
      </c>
      <c r="AO29" s="30" t="s">
        <v>109</v>
      </c>
    </row>
    <row r="30" spans="2:41" ht="18" customHeight="1">
      <c r="B30" s="196"/>
      <c r="C30" s="179"/>
      <c r="D30" s="179"/>
      <c r="E30" s="179"/>
      <c r="F30" s="179"/>
      <c r="G30" s="179"/>
      <c r="H30" s="179"/>
      <c r="I30" s="179"/>
      <c r="J30" s="179"/>
      <c r="K30" s="197"/>
      <c r="L30" s="201" t="s">
        <v>44</v>
      </c>
      <c r="M30" s="179"/>
      <c r="N30" s="179"/>
      <c r="O30" s="179"/>
      <c r="P30" s="179"/>
      <c r="Q30" s="197"/>
      <c r="R30" s="23"/>
      <c r="S30" s="355" t="str">
        <f>IF(第1号!S30="","",第1号!S30)</f>
        <v/>
      </c>
      <c r="T30" s="355"/>
      <c r="U30" s="355"/>
      <c r="V30" s="355"/>
      <c r="W30" s="355"/>
      <c r="X30" s="355"/>
      <c r="Y30" s="355"/>
      <c r="Z30" s="23"/>
      <c r="AA30" s="23"/>
      <c r="AB30" s="23"/>
      <c r="AC30" s="23"/>
      <c r="AD30" s="23"/>
      <c r="AE30" s="23"/>
      <c r="AF30" s="23"/>
      <c r="AG30" s="23"/>
      <c r="AH30" s="23"/>
      <c r="AI30" s="23"/>
      <c r="AJ30" s="23"/>
      <c r="AK30" s="2"/>
      <c r="AN30" s="30" t="s">
        <v>112</v>
      </c>
      <c r="AO30" s="34" t="s">
        <v>110</v>
      </c>
    </row>
    <row r="31" spans="2:41" ht="18" customHeight="1">
      <c r="B31" s="193" t="s">
        <v>42</v>
      </c>
      <c r="C31" s="194"/>
      <c r="D31" s="194"/>
      <c r="E31" s="194"/>
      <c r="F31" s="194"/>
      <c r="G31" s="194"/>
      <c r="H31" s="194"/>
      <c r="I31" s="194"/>
      <c r="J31" s="194"/>
      <c r="K31" s="195"/>
      <c r="L31" s="206" t="s">
        <v>411</v>
      </c>
      <c r="M31" s="207"/>
      <c r="N31" s="207"/>
      <c r="O31" s="207"/>
      <c r="P31" s="207"/>
      <c r="Q31" s="208"/>
      <c r="R31" s="15"/>
      <c r="S31" s="151" t="s">
        <v>125</v>
      </c>
      <c r="T31" s="138" t="s">
        <v>254</v>
      </c>
      <c r="U31" s="80"/>
      <c r="V31" s="80"/>
      <c r="W31" s="80"/>
      <c r="X31" s="80"/>
      <c r="Y31" s="151" t="s">
        <v>125</v>
      </c>
      <c r="Z31" s="138" t="s">
        <v>313</v>
      </c>
      <c r="AA31" s="80"/>
      <c r="AB31" s="80"/>
      <c r="AC31" s="80"/>
      <c r="AD31" s="80"/>
      <c r="AE31" s="151" t="s">
        <v>125</v>
      </c>
      <c r="AF31" s="138" t="s">
        <v>314</v>
      </c>
      <c r="AG31" s="138"/>
      <c r="AH31" s="80"/>
      <c r="AI31" s="80"/>
      <c r="AJ31" s="80"/>
      <c r="AK31" s="12"/>
      <c r="AN31" s="98" t="s">
        <v>331</v>
      </c>
      <c r="AO31" s="98" t="s">
        <v>330</v>
      </c>
    </row>
    <row r="32" spans="2:41" ht="18" customHeight="1">
      <c r="B32" s="199"/>
      <c r="C32" s="184"/>
      <c r="D32" s="184"/>
      <c r="E32" s="184"/>
      <c r="F32" s="184"/>
      <c r="G32" s="184"/>
      <c r="H32" s="184"/>
      <c r="I32" s="184"/>
      <c r="J32" s="184"/>
      <c r="K32" s="200"/>
      <c r="L32" s="209"/>
      <c r="M32" s="210"/>
      <c r="N32" s="210"/>
      <c r="O32" s="210"/>
      <c r="P32" s="210"/>
      <c r="Q32" s="211"/>
      <c r="R32" s="139"/>
      <c r="S32" s="152" t="s">
        <v>125</v>
      </c>
      <c r="T32" s="140" t="s">
        <v>315</v>
      </c>
      <c r="U32" s="141"/>
      <c r="V32" s="141"/>
      <c r="W32" s="141"/>
      <c r="X32" s="141"/>
      <c r="Y32" s="152" t="s">
        <v>125</v>
      </c>
      <c r="Z32" s="140" t="s">
        <v>316</v>
      </c>
      <c r="AA32" s="141"/>
      <c r="AB32" s="141"/>
      <c r="AC32" s="141"/>
      <c r="AD32" s="141"/>
      <c r="AE32" s="141"/>
      <c r="AF32" s="141"/>
      <c r="AG32" s="141"/>
      <c r="AH32" s="141"/>
      <c r="AI32" s="141"/>
      <c r="AJ32" s="141"/>
      <c r="AK32" s="142"/>
      <c r="AN32" s="32"/>
      <c r="AO32" s="143"/>
    </row>
    <row r="33" spans="2:41" ht="18" customHeight="1">
      <c r="B33" s="199"/>
      <c r="C33" s="184"/>
      <c r="D33" s="184"/>
      <c r="E33" s="184"/>
      <c r="F33" s="184"/>
      <c r="G33" s="184"/>
      <c r="H33" s="184"/>
      <c r="I33" s="184"/>
      <c r="J33" s="184"/>
      <c r="K33" s="200"/>
      <c r="L33" s="212" t="s">
        <v>412</v>
      </c>
      <c r="M33" s="213"/>
      <c r="N33" s="213"/>
      <c r="O33" s="213"/>
      <c r="P33" s="213"/>
      <c r="Q33" s="214"/>
      <c r="R33" s="144"/>
      <c r="S33" s="150" t="s">
        <v>125</v>
      </c>
      <c r="T33" s="87" t="s">
        <v>245</v>
      </c>
      <c r="Z33" s="35"/>
      <c r="AE33" s="35"/>
      <c r="AK33" s="24"/>
      <c r="AN33" s="145" t="s">
        <v>333</v>
      </c>
      <c r="AO33" s="145" t="s">
        <v>330</v>
      </c>
    </row>
    <row r="34" spans="2:41" ht="18" customHeight="1">
      <c r="B34" s="199"/>
      <c r="C34" s="184"/>
      <c r="D34" s="184"/>
      <c r="E34" s="184"/>
      <c r="F34" s="184"/>
      <c r="G34" s="184"/>
      <c r="H34" s="184"/>
      <c r="I34" s="184"/>
      <c r="J34" s="184"/>
      <c r="K34" s="200"/>
      <c r="L34" s="212"/>
      <c r="M34" s="213"/>
      <c r="N34" s="213"/>
      <c r="O34" s="213"/>
      <c r="P34" s="213"/>
      <c r="Q34" s="214"/>
      <c r="R34" s="139"/>
      <c r="S34" s="152" t="s">
        <v>125</v>
      </c>
      <c r="T34" s="140" t="s">
        <v>246</v>
      </c>
      <c r="U34" s="141"/>
      <c r="V34" s="141"/>
      <c r="W34" s="141"/>
      <c r="X34" s="141"/>
      <c r="Y34" s="141"/>
      <c r="Z34" s="146"/>
      <c r="AA34" s="141"/>
      <c r="AB34" s="146"/>
      <c r="AC34" s="147"/>
      <c r="AD34" s="141"/>
      <c r="AE34" s="146"/>
      <c r="AF34" s="141"/>
      <c r="AG34" s="141"/>
      <c r="AH34" s="141"/>
      <c r="AI34" s="141"/>
      <c r="AJ34" s="141"/>
      <c r="AK34" s="142"/>
      <c r="AN34" s="32"/>
      <c r="AO34" s="143" t="s">
        <v>332</v>
      </c>
    </row>
    <row r="35" spans="2:41" ht="18" customHeight="1">
      <c r="B35" s="199"/>
      <c r="C35" s="184"/>
      <c r="D35" s="184"/>
      <c r="E35" s="184"/>
      <c r="F35" s="184"/>
      <c r="G35" s="184"/>
      <c r="H35" s="184"/>
      <c r="I35" s="184"/>
      <c r="J35" s="184"/>
      <c r="K35" s="200"/>
      <c r="L35" s="176" t="s">
        <v>413</v>
      </c>
      <c r="M35" s="177"/>
      <c r="N35" s="177"/>
      <c r="O35" s="177"/>
      <c r="P35" s="177"/>
      <c r="Q35" s="178"/>
      <c r="R35" s="136"/>
      <c r="S35" s="153" t="s">
        <v>125</v>
      </c>
      <c r="T35" s="1" t="s">
        <v>414</v>
      </c>
      <c r="Y35" s="150" t="s">
        <v>125</v>
      </c>
      <c r="Z35" s="1" t="s">
        <v>415</v>
      </c>
      <c r="AE35" s="150" t="s">
        <v>125</v>
      </c>
      <c r="AF35" s="1" t="s">
        <v>416</v>
      </c>
      <c r="AK35" s="24"/>
      <c r="AN35" s="143" t="s">
        <v>329</v>
      </c>
      <c r="AO35" s="143" t="s">
        <v>330</v>
      </c>
    </row>
    <row r="36" spans="2:41" ht="18" customHeight="1">
      <c r="B36" s="199"/>
      <c r="C36" s="184"/>
      <c r="D36" s="184"/>
      <c r="E36" s="184"/>
      <c r="F36" s="184"/>
      <c r="G36" s="184"/>
      <c r="H36" s="184"/>
      <c r="I36" s="184"/>
      <c r="J36" s="184"/>
      <c r="K36" s="200"/>
      <c r="L36" s="172" t="s">
        <v>45</v>
      </c>
      <c r="M36" s="173"/>
      <c r="N36" s="173"/>
      <c r="O36" s="173"/>
      <c r="P36" s="173"/>
      <c r="Q36" s="174"/>
      <c r="R36" s="22"/>
      <c r="S36" s="173" t="s">
        <v>47</v>
      </c>
      <c r="T36" s="173"/>
      <c r="U36" s="182" t="str">
        <f>IF(第1号!U36="","",第1号!U36)</f>
        <v/>
      </c>
      <c r="V36" s="182"/>
      <c r="W36" s="203" t="s">
        <v>49</v>
      </c>
      <c r="X36" s="203"/>
      <c r="Y36" s="22"/>
      <c r="Z36" s="22"/>
      <c r="AA36" s="22"/>
      <c r="AB36" s="22"/>
      <c r="AC36" s="22"/>
      <c r="AD36" s="22"/>
      <c r="AE36" s="22"/>
      <c r="AF36" s="22"/>
      <c r="AG36" s="22"/>
      <c r="AH36" s="22"/>
      <c r="AI36" s="22"/>
      <c r="AJ36" s="22"/>
      <c r="AK36" s="13"/>
      <c r="AN36" s="31" t="s">
        <v>113</v>
      </c>
      <c r="AO36" s="31" t="s">
        <v>421</v>
      </c>
    </row>
    <row r="37" spans="2:41" ht="18" customHeight="1">
      <c r="B37" s="196"/>
      <c r="C37" s="179"/>
      <c r="D37" s="179"/>
      <c r="E37" s="179"/>
      <c r="F37" s="179"/>
      <c r="G37" s="179"/>
      <c r="H37" s="179"/>
      <c r="I37" s="179"/>
      <c r="J37" s="179"/>
      <c r="K37" s="197"/>
      <c r="L37" s="201" t="s">
        <v>46</v>
      </c>
      <c r="M37" s="179"/>
      <c r="N37" s="179"/>
      <c r="O37" s="179"/>
      <c r="P37" s="179"/>
      <c r="Q37" s="197"/>
      <c r="R37" s="23"/>
      <c r="S37" s="179" t="s">
        <v>50</v>
      </c>
      <c r="T37" s="179"/>
      <c r="U37" s="180" t="str">
        <f>IF(第1号!U37="","",第1号!U37)</f>
        <v/>
      </c>
      <c r="V37" s="180"/>
      <c r="W37" s="181" t="s">
        <v>49</v>
      </c>
      <c r="X37" s="181"/>
      <c r="Y37" s="23"/>
      <c r="Z37" s="23"/>
      <c r="AA37" s="23"/>
      <c r="AB37" s="23"/>
      <c r="AC37" s="23"/>
      <c r="AD37" s="23"/>
      <c r="AE37" s="23"/>
      <c r="AF37" s="23"/>
      <c r="AG37" s="23"/>
      <c r="AH37" s="23"/>
      <c r="AI37" s="23"/>
      <c r="AJ37" s="23"/>
      <c r="AK37" s="2"/>
      <c r="AN37" s="32" t="s">
        <v>46</v>
      </c>
      <c r="AO37" s="32" t="s">
        <v>215</v>
      </c>
    </row>
    <row r="38" spans="2:41" ht="18" customHeight="1">
      <c r="B38" s="220" t="s">
        <v>123</v>
      </c>
      <c r="C38" s="221"/>
      <c r="D38" s="221"/>
      <c r="E38" s="221"/>
      <c r="F38" s="221"/>
      <c r="G38" s="221"/>
      <c r="H38" s="221"/>
      <c r="I38" s="221"/>
      <c r="J38" s="221"/>
      <c r="K38" s="221"/>
      <c r="L38" s="221"/>
      <c r="M38" s="221"/>
      <c r="N38" s="221"/>
      <c r="O38" s="221"/>
      <c r="P38" s="221"/>
      <c r="Q38" s="304"/>
      <c r="R38" s="69"/>
      <c r="S38" s="353"/>
      <c r="T38" s="353"/>
      <c r="U38" s="353"/>
      <c r="V38" s="353"/>
      <c r="W38" s="353"/>
      <c r="X38" s="353"/>
      <c r="Y38" s="353"/>
      <c r="Z38" s="37" t="s">
        <v>227</v>
      </c>
      <c r="AA38" s="352"/>
      <c r="AB38" s="352"/>
      <c r="AC38" s="352"/>
      <c r="AD38" s="352"/>
      <c r="AE38" s="352"/>
      <c r="AF38" s="352"/>
      <c r="AG38" s="352"/>
      <c r="AH38" s="37"/>
      <c r="AI38" s="37"/>
      <c r="AJ38" s="37"/>
      <c r="AK38" s="13"/>
      <c r="AN38" s="30" t="s">
        <v>124</v>
      </c>
      <c r="AO38" s="34" t="s">
        <v>198</v>
      </c>
    </row>
    <row r="39" spans="2:41" ht="18" customHeight="1">
      <c r="B39" s="193" t="s">
        <v>43</v>
      </c>
      <c r="C39" s="194"/>
      <c r="D39" s="194"/>
      <c r="E39" s="194"/>
      <c r="F39" s="194"/>
      <c r="G39" s="194"/>
      <c r="H39" s="194"/>
      <c r="I39" s="194"/>
      <c r="J39" s="194"/>
      <c r="K39" s="195"/>
      <c r="L39" s="204" t="s">
        <v>51</v>
      </c>
      <c r="M39" s="202"/>
      <c r="N39" s="202"/>
      <c r="O39" s="202"/>
      <c r="P39" s="202"/>
      <c r="Q39" s="205"/>
      <c r="R39" s="7"/>
      <c r="S39" s="171"/>
      <c r="T39" s="171"/>
      <c r="U39" s="171"/>
      <c r="V39" s="171"/>
      <c r="W39" s="171"/>
      <c r="X39" s="171"/>
      <c r="Y39" s="75" t="s">
        <v>12</v>
      </c>
      <c r="Z39" s="75"/>
      <c r="AA39" s="75"/>
      <c r="AB39" s="75"/>
      <c r="AC39" s="75"/>
      <c r="AD39" s="75"/>
      <c r="AE39" s="75"/>
      <c r="AF39" s="75"/>
      <c r="AG39" s="75"/>
      <c r="AH39" s="75"/>
      <c r="AI39" s="75"/>
      <c r="AJ39" s="75"/>
      <c r="AK39" s="3"/>
      <c r="AN39" s="30" t="s">
        <v>114</v>
      </c>
      <c r="AO39" s="30" t="s">
        <v>115</v>
      </c>
    </row>
    <row r="40" spans="2:41" ht="18" customHeight="1">
      <c r="B40" s="199"/>
      <c r="C40" s="184"/>
      <c r="D40" s="184"/>
      <c r="E40" s="184"/>
      <c r="F40" s="184"/>
      <c r="G40" s="184"/>
      <c r="H40" s="184"/>
      <c r="I40" s="184"/>
      <c r="J40" s="184"/>
      <c r="K40" s="200"/>
      <c r="L40" s="172" t="s">
        <v>52</v>
      </c>
      <c r="M40" s="173"/>
      <c r="N40" s="173"/>
      <c r="O40" s="173"/>
      <c r="P40" s="173"/>
      <c r="Q40" s="174"/>
      <c r="R40" s="128"/>
      <c r="S40" s="175"/>
      <c r="T40" s="175"/>
      <c r="U40" s="175"/>
      <c r="V40" s="175"/>
      <c r="W40" s="175"/>
      <c r="X40" s="175"/>
      <c r="Y40" s="22" t="s">
        <v>12</v>
      </c>
      <c r="Z40" s="22"/>
      <c r="AA40" s="22"/>
      <c r="AB40" s="22"/>
      <c r="AC40" s="22"/>
      <c r="AD40" s="22"/>
      <c r="AE40" s="22"/>
      <c r="AF40" s="22"/>
      <c r="AG40" s="22"/>
      <c r="AH40" s="22"/>
      <c r="AI40" s="22"/>
      <c r="AJ40" s="22"/>
      <c r="AK40" s="13"/>
      <c r="AN40" s="30" t="s">
        <v>228</v>
      </c>
      <c r="AO40" s="30" t="s">
        <v>117</v>
      </c>
    </row>
    <row r="41" spans="2:41" ht="18" customHeight="1">
      <c r="B41" s="216" t="s">
        <v>247</v>
      </c>
      <c r="C41" s="202"/>
      <c r="D41" s="202"/>
      <c r="E41" s="202"/>
      <c r="F41" s="202"/>
      <c r="G41" s="202"/>
      <c r="H41" s="202"/>
      <c r="I41" s="202"/>
      <c r="J41" s="202"/>
      <c r="K41" s="202"/>
      <c r="L41" s="202"/>
      <c r="M41" s="202"/>
      <c r="N41" s="202"/>
      <c r="O41" s="202"/>
      <c r="P41" s="202"/>
      <c r="Q41" s="202"/>
      <c r="R41" s="7"/>
      <c r="S41" s="171"/>
      <c r="T41" s="171"/>
      <c r="U41" s="171"/>
      <c r="V41" s="171"/>
      <c r="W41" s="171"/>
      <c r="X41" s="171"/>
      <c r="Y41" s="75" t="s">
        <v>12</v>
      </c>
      <c r="Z41" s="75"/>
      <c r="AA41" s="75"/>
      <c r="AB41" s="75"/>
      <c r="AC41" s="75"/>
      <c r="AD41" s="75"/>
      <c r="AE41" s="75"/>
      <c r="AF41" s="75"/>
      <c r="AG41" s="75"/>
      <c r="AH41" s="75"/>
      <c r="AI41" s="75"/>
      <c r="AJ41" s="75"/>
      <c r="AK41" s="3"/>
      <c r="AN41" s="30" t="s">
        <v>417</v>
      </c>
      <c r="AO41" s="148" t="s">
        <v>420</v>
      </c>
    </row>
    <row r="42" spans="2:41" ht="18" customHeight="1">
      <c r="B42" s="217" t="s">
        <v>33</v>
      </c>
      <c r="C42" s="218"/>
      <c r="D42" s="218"/>
      <c r="E42" s="218"/>
      <c r="F42" s="218"/>
      <c r="G42" s="218"/>
      <c r="H42" s="218"/>
      <c r="I42" s="218"/>
      <c r="J42" s="218"/>
      <c r="K42" s="218"/>
      <c r="L42" s="218"/>
      <c r="M42" s="218"/>
      <c r="N42" s="218"/>
      <c r="O42" s="218"/>
      <c r="P42" s="218"/>
      <c r="Q42" s="225"/>
      <c r="R42" s="74"/>
      <c r="S42" s="74"/>
      <c r="T42" s="74"/>
      <c r="U42" s="74"/>
      <c r="V42" s="155" t="s">
        <v>125</v>
      </c>
      <c r="W42" s="109" t="s">
        <v>317</v>
      </c>
      <c r="X42" s="74"/>
      <c r="Y42" s="74"/>
      <c r="Z42" s="74"/>
      <c r="AA42" s="74"/>
      <c r="AB42" s="74"/>
      <c r="AC42" s="155" t="s">
        <v>125</v>
      </c>
      <c r="AD42" s="74" t="s">
        <v>217</v>
      </c>
      <c r="AE42" s="74"/>
      <c r="AF42" s="74"/>
      <c r="AG42" s="74"/>
      <c r="AH42" s="74"/>
      <c r="AI42" s="74"/>
      <c r="AJ42" s="74"/>
      <c r="AK42" s="4"/>
      <c r="AN42" s="30" t="s">
        <v>72</v>
      </c>
      <c r="AO42" s="30" t="s">
        <v>128</v>
      </c>
    </row>
    <row r="43" spans="2:41" ht="18" customHeight="1">
      <c r="B43" s="222" t="s">
        <v>34</v>
      </c>
      <c r="C43" s="223"/>
      <c r="D43" s="223"/>
      <c r="E43" s="223"/>
      <c r="F43" s="223"/>
      <c r="G43" s="223"/>
      <c r="H43" s="223"/>
      <c r="I43" s="223"/>
      <c r="J43" s="223"/>
      <c r="K43" s="223"/>
      <c r="L43" s="223"/>
      <c r="M43" s="223"/>
      <c r="N43" s="223"/>
      <c r="O43" s="223"/>
      <c r="P43" s="223"/>
      <c r="Q43" s="224"/>
      <c r="R43" s="83"/>
      <c r="S43" s="226"/>
      <c r="T43" s="226"/>
      <c r="U43" s="226"/>
      <c r="V43" s="226"/>
      <c r="W43" s="226"/>
      <c r="X43" s="226"/>
      <c r="Y43" s="76" t="s">
        <v>12</v>
      </c>
      <c r="Z43" s="76"/>
      <c r="AA43" s="76"/>
      <c r="AB43" s="76"/>
      <c r="AC43" s="76"/>
      <c r="AD43" s="76"/>
      <c r="AE43" s="76"/>
      <c r="AF43" s="76"/>
      <c r="AG43" s="76"/>
      <c r="AH43" s="76"/>
      <c r="AI43" s="76"/>
      <c r="AJ43" s="76"/>
      <c r="AK43" s="5"/>
      <c r="AN43" s="30" t="s">
        <v>419</v>
      </c>
      <c r="AO43" s="88" t="s">
        <v>249</v>
      </c>
    </row>
    <row r="44" spans="2:41" ht="18" customHeight="1">
      <c r="B44" s="220" t="s">
        <v>6</v>
      </c>
      <c r="C44" s="221"/>
      <c r="D44" s="221"/>
      <c r="E44" s="221"/>
      <c r="F44" s="221"/>
      <c r="G44" s="221"/>
      <c r="H44" s="221"/>
      <c r="I44" s="221"/>
      <c r="J44" s="221"/>
      <c r="K44" s="221"/>
      <c r="L44" s="221"/>
      <c r="M44" s="221"/>
      <c r="N44" s="221"/>
      <c r="O44" s="221"/>
      <c r="P44" s="221"/>
      <c r="Q44" s="221"/>
      <c r="R44" s="221"/>
      <c r="S44" s="221"/>
      <c r="T44" s="221"/>
      <c r="U44" s="221"/>
      <c r="V44" s="221"/>
      <c r="W44" s="221"/>
      <c r="X44" s="221"/>
      <c r="Y44" s="17"/>
      <c r="Z44" s="37"/>
      <c r="AA44" s="37"/>
      <c r="AB44" s="37"/>
      <c r="AC44" s="156" t="s">
        <v>125</v>
      </c>
      <c r="AD44" s="39" t="s">
        <v>126</v>
      </c>
      <c r="AE44" s="37"/>
      <c r="AF44" s="156" t="s">
        <v>125</v>
      </c>
      <c r="AG44" s="37" t="s">
        <v>127</v>
      </c>
      <c r="AH44" s="37"/>
      <c r="AI44" s="37"/>
      <c r="AJ44" s="37"/>
      <c r="AK44" s="19"/>
      <c r="AN44" s="30" t="s">
        <v>73</v>
      </c>
      <c r="AO44" s="30" t="s">
        <v>128</v>
      </c>
    </row>
    <row r="45" spans="2:41" ht="18" customHeight="1">
      <c r="AI45" s="8"/>
      <c r="AN45" s="70"/>
      <c r="AO45" s="24"/>
    </row>
    <row r="46" spans="2:41" ht="18" customHeight="1">
      <c r="B46" s="193" t="s">
        <v>7</v>
      </c>
      <c r="C46" s="194"/>
      <c r="D46" s="194"/>
      <c r="E46" s="195"/>
      <c r="F46" s="204" t="s">
        <v>8</v>
      </c>
      <c r="G46" s="202"/>
      <c r="H46" s="205"/>
      <c r="I46" s="7"/>
      <c r="J46" s="229"/>
      <c r="K46" s="229"/>
      <c r="L46" s="229"/>
      <c r="M46" s="229"/>
      <c r="N46" s="229"/>
      <c r="O46" s="229"/>
      <c r="P46" s="229"/>
      <c r="Q46" s="77"/>
      <c r="R46" s="204" t="s">
        <v>218</v>
      </c>
      <c r="S46" s="202"/>
      <c r="T46" s="205"/>
      <c r="U46" s="75"/>
      <c r="V46" s="229"/>
      <c r="W46" s="229"/>
      <c r="X46" s="229"/>
      <c r="Y46" s="229"/>
      <c r="Z46" s="229"/>
      <c r="AA46" s="229"/>
      <c r="AB46" s="229"/>
      <c r="AC46" s="229"/>
      <c r="AD46" s="229"/>
      <c r="AE46" s="229"/>
      <c r="AF46" s="229"/>
      <c r="AG46" s="229"/>
      <c r="AH46" s="229"/>
      <c r="AI46" s="229"/>
      <c r="AJ46" s="229"/>
      <c r="AK46" s="3"/>
      <c r="AN46" s="30" t="s">
        <v>74</v>
      </c>
      <c r="AO46" s="30" t="s">
        <v>75</v>
      </c>
    </row>
    <row r="47" spans="2:41" ht="18" customHeight="1">
      <c r="B47" s="199"/>
      <c r="C47" s="184"/>
      <c r="D47" s="184"/>
      <c r="E47" s="200"/>
      <c r="F47" s="231" t="s">
        <v>13</v>
      </c>
      <c r="G47" s="218"/>
      <c r="H47" s="225"/>
      <c r="I47" s="78"/>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4"/>
      <c r="AN47" s="30" t="s">
        <v>76</v>
      </c>
      <c r="AO47" s="30" t="s">
        <v>77</v>
      </c>
    </row>
    <row r="48" spans="2:41" ht="18" customHeight="1">
      <c r="B48" s="199"/>
      <c r="C48" s="184"/>
      <c r="D48" s="184"/>
      <c r="E48" s="200"/>
      <c r="F48" s="231" t="s">
        <v>9</v>
      </c>
      <c r="G48" s="218"/>
      <c r="H48" s="225"/>
      <c r="I48" s="74"/>
      <c r="J48" s="74" t="s">
        <v>210</v>
      </c>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4"/>
      <c r="AN48" s="30" t="s">
        <v>78</v>
      </c>
      <c r="AO48" s="30" t="s">
        <v>79</v>
      </c>
    </row>
    <row r="49" spans="2:41" ht="18" customHeight="1">
      <c r="B49" s="196"/>
      <c r="C49" s="179"/>
      <c r="D49" s="179"/>
      <c r="E49" s="197"/>
      <c r="F49" s="233" t="s">
        <v>220</v>
      </c>
      <c r="G49" s="223"/>
      <c r="H49" s="224"/>
      <c r="I49" s="8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5"/>
      <c r="AN49" s="30" t="s">
        <v>221</v>
      </c>
      <c r="AO49" s="30" t="s">
        <v>80</v>
      </c>
    </row>
    <row r="50" spans="2:41" ht="1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row>
  </sheetData>
  <sheetProtection algorithmName="SHA-512" hashValue="FPoclj6dbUZE4kMYsn0nj8JCWTyIH+HKGtMTJ5sSVOpUq07FoZSsf/8k1BOKbwtrccUHWm2NCVi4wYN/T9HXfA==" saltValue="PAWnMyHDqyTA9rNgIZOqug==" spinCount="100000" sheet="1" objects="1" scenarios="1"/>
  <mergeCells count="66">
    <mergeCell ref="L35:Q35"/>
    <mergeCell ref="B6:AK6"/>
    <mergeCell ref="B7:AK7"/>
    <mergeCell ref="B8:AK8"/>
    <mergeCell ref="AD9:AK9"/>
    <mergeCell ref="B14:E14"/>
    <mergeCell ref="F14:S14"/>
    <mergeCell ref="U14:X14"/>
    <mergeCell ref="Y14:AK14"/>
    <mergeCell ref="B27:K27"/>
    <mergeCell ref="M27:AJ27"/>
    <mergeCell ref="B15:E15"/>
    <mergeCell ref="F15:S15"/>
    <mergeCell ref="U15:X15"/>
    <mergeCell ref="Y15:AK15"/>
    <mergeCell ref="F16:S16"/>
    <mergeCell ref="Y16:AK16"/>
    <mergeCell ref="B18:AK21"/>
    <mergeCell ref="S23:T23"/>
    <mergeCell ref="B25:AK25"/>
    <mergeCell ref="B26:K26"/>
    <mergeCell ref="M26:AJ26"/>
    <mergeCell ref="L36:Q36"/>
    <mergeCell ref="S36:T36"/>
    <mergeCell ref="U36:V36"/>
    <mergeCell ref="W36:X36"/>
    <mergeCell ref="L37:Q37"/>
    <mergeCell ref="B28:K28"/>
    <mergeCell ref="M28:AJ28"/>
    <mergeCell ref="B29:K30"/>
    <mergeCell ref="L29:Q29"/>
    <mergeCell ref="S29:AC29"/>
    <mergeCell ref="L30:Q30"/>
    <mergeCell ref="S30:Y30"/>
    <mergeCell ref="B43:Q43"/>
    <mergeCell ref="S43:X43"/>
    <mergeCell ref="W37:X37"/>
    <mergeCell ref="B38:Q38"/>
    <mergeCell ref="S38:Y38"/>
    <mergeCell ref="B39:K40"/>
    <mergeCell ref="L39:Q39"/>
    <mergeCell ref="S39:X39"/>
    <mergeCell ref="L40:Q40"/>
    <mergeCell ref="S40:X40"/>
    <mergeCell ref="B31:K37"/>
    <mergeCell ref="L31:Q32"/>
    <mergeCell ref="L33:Q34"/>
    <mergeCell ref="S41:X41"/>
    <mergeCell ref="S37:T37"/>
    <mergeCell ref="U37:V37"/>
    <mergeCell ref="O48:AJ48"/>
    <mergeCell ref="F49:H49"/>
    <mergeCell ref="J49:AJ49"/>
    <mergeCell ref="AA38:AG38"/>
    <mergeCell ref="B44:X44"/>
    <mergeCell ref="B46:E49"/>
    <mergeCell ref="F46:H46"/>
    <mergeCell ref="J46:P46"/>
    <mergeCell ref="R46:T46"/>
    <mergeCell ref="V46:AJ46"/>
    <mergeCell ref="F47:H47"/>
    <mergeCell ref="J47:AJ47"/>
    <mergeCell ref="F48:H48"/>
    <mergeCell ref="K48:N48"/>
    <mergeCell ref="B41:Q41"/>
    <mergeCell ref="B42:Q42"/>
  </mergeCells>
  <phoneticPr fontId="3"/>
  <dataValidations count="1">
    <dataValidation type="list" allowBlank="1" showInputMessage="1" showErrorMessage="1" sqref="AC44 AF44 S31:S35 V42 Z33:Z34 AC42 AB34 Y31:Y32 AE31 Y35 AE33:AE35" xr:uid="{00000000-0002-0000-0A00-000000000000}">
      <formula1>"□,■"</formula1>
    </dataValidation>
  </dataValidations>
  <printOptions horizontalCentered="1"/>
  <pageMargins left="0.70866141732283472" right="0.39370078740157483" top="0.39370078740157483" bottom="0.19685039370078741" header="0.39370078740157483" footer="0.19685039370078741"/>
  <pageSetup paperSize="9" scale="89" orientation="portrait" r:id="rId1"/>
  <colBreaks count="1" manualBreakCount="1">
    <brk id="38" min="1" max="51"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BE63"/>
  <sheetViews>
    <sheetView view="pageBreakPreview" zoomScaleNormal="100" zoomScaleSheetLayoutView="100" workbookViewId="0"/>
  </sheetViews>
  <sheetFormatPr defaultColWidth="8.88671875" defaultRowHeight="13.2"/>
  <cols>
    <col min="1" max="1" width="1.33203125" style="91" customWidth="1"/>
    <col min="2" max="35" width="2.6640625" style="91" customWidth="1"/>
    <col min="36" max="36" width="21.6640625" style="91" customWidth="1"/>
    <col min="37" max="37" width="54.6640625" style="91" customWidth="1"/>
    <col min="38" max="41" width="2.6640625" style="91" customWidth="1"/>
    <col min="42" max="42" width="3.6640625" style="122" customWidth="1"/>
    <col min="43" max="43" width="4.6640625" style="122" hidden="1" customWidth="1"/>
    <col min="44" max="46" width="8.88671875" style="122" hidden="1" customWidth="1"/>
    <col min="47" max="48" width="1.44140625" style="122" hidden="1" customWidth="1"/>
    <col min="49" max="49" width="8.88671875" style="122" hidden="1" customWidth="1"/>
    <col min="50" max="51" width="18" style="122" hidden="1" customWidth="1"/>
    <col min="52" max="52" width="18.33203125" style="122" hidden="1" customWidth="1"/>
    <col min="53" max="55" width="15.88671875" style="122" hidden="1" customWidth="1"/>
    <col min="56" max="56" width="19.109375" style="122" hidden="1" customWidth="1"/>
    <col min="57" max="57" width="8.88671875" style="91" hidden="1" customWidth="1"/>
    <col min="58" max="16384" width="8.88671875" style="91"/>
  </cols>
  <sheetData>
    <row r="1" spans="2:57" ht="9" customHeight="1">
      <c r="B1" s="111">
        <f>COLUMN()</f>
        <v>2</v>
      </c>
      <c r="C1" s="111">
        <f>COLUMN()</f>
        <v>3</v>
      </c>
      <c r="D1" s="111">
        <f>COLUMN()</f>
        <v>4</v>
      </c>
      <c r="E1" s="111">
        <f>COLUMN()</f>
        <v>5</v>
      </c>
      <c r="F1" s="111">
        <f>COLUMN()</f>
        <v>6</v>
      </c>
      <c r="G1" s="111">
        <f>COLUMN()</f>
        <v>7</v>
      </c>
      <c r="H1" s="111">
        <f>COLUMN()</f>
        <v>8</v>
      </c>
      <c r="I1" s="111">
        <f>COLUMN()</f>
        <v>9</v>
      </c>
      <c r="J1" s="111">
        <f>COLUMN()</f>
        <v>10</v>
      </c>
      <c r="K1" s="111">
        <f>COLUMN()</f>
        <v>11</v>
      </c>
      <c r="L1" s="111">
        <f>COLUMN()</f>
        <v>12</v>
      </c>
      <c r="M1" s="111">
        <f>COLUMN()</f>
        <v>13</v>
      </c>
      <c r="N1" s="111">
        <f>COLUMN()</f>
        <v>14</v>
      </c>
      <c r="O1" s="111">
        <f>COLUMN()</f>
        <v>15</v>
      </c>
      <c r="P1" s="111">
        <f>COLUMN()</f>
        <v>16</v>
      </c>
      <c r="Q1" s="111">
        <f>COLUMN()</f>
        <v>17</v>
      </c>
      <c r="R1" s="111">
        <f>COLUMN()</f>
        <v>18</v>
      </c>
      <c r="S1" s="111">
        <f>COLUMN()</f>
        <v>19</v>
      </c>
      <c r="T1" s="111">
        <f>COLUMN()</f>
        <v>20</v>
      </c>
      <c r="U1" s="111">
        <f>COLUMN()</f>
        <v>21</v>
      </c>
      <c r="V1" s="111">
        <f>COLUMN()</f>
        <v>22</v>
      </c>
      <c r="W1" s="111">
        <f>COLUMN()</f>
        <v>23</v>
      </c>
      <c r="X1" s="111">
        <f>COLUMN()</f>
        <v>24</v>
      </c>
      <c r="Y1" s="111">
        <f>COLUMN()</f>
        <v>25</v>
      </c>
      <c r="Z1" s="111">
        <f>COLUMN()</f>
        <v>26</v>
      </c>
      <c r="AA1" s="111">
        <f>COLUMN()</f>
        <v>27</v>
      </c>
      <c r="AB1" s="111">
        <f>COLUMN()</f>
        <v>28</v>
      </c>
      <c r="AC1" s="111">
        <f>COLUMN()</f>
        <v>29</v>
      </c>
      <c r="AD1" s="111">
        <f>COLUMN()</f>
        <v>30</v>
      </c>
      <c r="AE1" s="111">
        <f>COLUMN()</f>
        <v>31</v>
      </c>
      <c r="AF1" s="111">
        <f>COLUMN()</f>
        <v>32</v>
      </c>
      <c r="AG1" s="111">
        <f>COLUMN()</f>
        <v>33</v>
      </c>
    </row>
    <row r="3" spans="2:57">
      <c r="B3" s="91" t="s">
        <v>401</v>
      </c>
    </row>
    <row r="4" spans="2:57">
      <c r="AJ4" s="112" t="s">
        <v>366</v>
      </c>
      <c r="AK4" s="113" t="s">
        <v>367</v>
      </c>
      <c r="AP4" s="123" t="s">
        <v>428</v>
      </c>
    </row>
    <row r="5" spans="2:57">
      <c r="G5" s="114" t="s">
        <v>307</v>
      </c>
      <c r="AJ5" s="115"/>
      <c r="AK5" s="116" t="s">
        <v>363</v>
      </c>
      <c r="AQ5" s="123" t="s">
        <v>334</v>
      </c>
      <c r="AW5" s="123" t="s">
        <v>359</v>
      </c>
    </row>
    <row r="6" spans="2:57" ht="13.8" thickBot="1">
      <c r="AJ6" s="115"/>
      <c r="AK6" s="117"/>
      <c r="AQ6" s="122" t="s">
        <v>311</v>
      </c>
      <c r="AW6" s="124" t="s">
        <v>327</v>
      </c>
      <c r="AX6" s="124" t="s">
        <v>318</v>
      </c>
      <c r="AY6" s="124" t="s">
        <v>253</v>
      </c>
      <c r="AZ6" s="124" t="s">
        <v>319</v>
      </c>
      <c r="BA6" s="124" t="s">
        <v>340</v>
      </c>
      <c r="BB6" s="124" t="s">
        <v>321</v>
      </c>
      <c r="BC6" s="124" t="s">
        <v>339</v>
      </c>
      <c r="BD6" s="124" t="s">
        <v>374</v>
      </c>
      <c r="BE6" s="91" t="s">
        <v>390</v>
      </c>
    </row>
    <row r="7" spans="2:57" ht="13.8" thickBot="1">
      <c r="G7" s="298" t="s">
        <v>308</v>
      </c>
      <c r="H7" s="299"/>
      <c r="I7" s="299"/>
      <c r="J7" s="299"/>
      <c r="K7" s="299"/>
      <c r="L7" s="299"/>
      <c r="M7" s="299"/>
      <c r="N7" s="299"/>
      <c r="O7" s="299"/>
      <c r="P7" s="300"/>
      <c r="Q7" s="286"/>
      <c r="R7" s="287"/>
      <c r="S7" s="287"/>
      <c r="T7" s="287"/>
      <c r="U7" s="287"/>
      <c r="V7" s="287"/>
      <c r="W7" s="287"/>
      <c r="X7" s="287"/>
      <c r="Y7" s="287"/>
      <c r="Z7" s="288"/>
      <c r="AJ7" s="115" t="s">
        <v>308</v>
      </c>
      <c r="AK7" s="117" t="s">
        <v>429</v>
      </c>
      <c r="AQ7" s="272">
        <f>$Q$7*$Q$13/282</f>
        <v>0</v>
      </c>
      <c r="AR7" s="273"/>
      <c r="AW7" s="125">
        <v>111</v>
      </c>
      <c r="AX7" s="125" t="s">
        <v>322</v>
      </c>
      <c r="AY7" s="125" t="s">
        <v>325</v>
      </c>
      <c r="AZ7" s="125" t="s">
        <v>254</v>
      </c>
      <c r="BA7" s="126" t="e">
        <f>($Q$16-$Q$21*7/5)/2</f>
        <v>#VALUE!</v>
      </c>
      <c r="BB7" s="126">
        <v>10000000</v>
      </c>
      <c r="BC7" s="126" t="e">
        <f>IF(BA7&gt;=BB7,BB7,BA7)</f>
        <v>#VALUE!</v>
      </c>
      <c r="BD7" s="126" t="e">
        <f>$BC7*$Q$28</f>
        <v>#VALUE!</v>
      </c>
      <c r="BE7" s="91" t="s">
        <v>389</v>
      </c>
    </row>
    <row r="8" spans="2:57" ht="13.8" thickBot="1">
      <c r="G8" s="301"/>
      <c r="H8" s="302"/>
      <c r="I8" s="302"/>
      <c r="J8" s="302"/>
      <c r="K8" s="302"/>
      <c r="L8" s="302"/>
      <c r="M8" s="302"/>
      <c r="N8" s="302"/>
      <c r="O8" s="302"/>
      <c r="P8" s="303"/>
      <c r="Q8" s="289"/>
      <c r="R8" s="290"/>
      <c r="S8" s="290"/>
      <c r="T8" s="290"/>
      <c r="U8" s="290"/>
      <c r="V8" s="290"/>
      <c r="W8" s="290"/>
      <c r="X8" s="290"/>
      <c r="Y8" s="290"/>
      <c r="Z8" s="291"/>
      <c r="AJ8" s="115"/>
      <c r="AK8" s="117"/>
      <c r="AQ8" s="122" t="s">
        <v>312</v>
      </c>
      <c r="AW8" s="125">
        <v>112</v>
      </c>
      <c r="AX8" s="125" t="s">
        <v>323</v>
      </c>
      <c r="AY8" s="125" t="s">
        <v>325</v>
      </c>
      <c r="AZ8" s="125" t="s">
        <v>254</v>
      </c>
      <c r="BA8" s="126" t="e">
        <f>($Q$16-$Q$21*7/5)/2</f>
        <v>#VALUE!</v>
      </c>
      <c r="BB8" s="126">
        <v>20000000</v>
      </c>
      <c r="BC8" s="126" t="e">
        <f t="shared" ref="BC8:BC18" si="0">IF(BA8&gt;=BB8,BB8,BA8)</f>
        <v>#VALUE!</v>
      </c>
      <c r="BD8" s="126" t="e">
        <f t="shared" ref="BD8:BD18" si="1">$BC8*$Q$28</f>
        <v>#VALUE!</v>
      </c>
      <c r="BE8" s="91" t="s">
        <v>391</v>
      </c>
    </row>
    <row r="9" spans="2:57" ht="13.8" thickBot="1">
      <c r="G9" s="298" t="s">
        <v>309</v>
      </c>
      <c r="H9" s="299"/>
      <c r="I9" s="299"/>
      <c r="J9" s="299"/>
      <c r="K9" s="299"/>
      <c r="L9" s="299"/>
      <c r="M9" s="299"/>
      <c r="N9" s="299"/>
      <c r="O9" s="299"/>
      <c r="P9" s="300"/>
      <c r="Q9" s="292"/>
      <c r="R9" s="293"/>
      <c r="S9" s="293"/>
      <c r="T9" s="293"/>
      <c r="U9" s="293"/>
      <c r="V9" s="293"/>
      <c r="W9" s="293"/>
      <c r="X9" s="293"/>
      <c r="Y9" s="293"/>
      <c r="Z9" s="294"/>
      <c r="AJ9" s="115" t="s">
        <v>309</v>
      </c>
      <c r="AK9" s="117" t="s">
        <v>429</v>
      </c>
      <c r="AQ9" s="272" t="e">
        <f>$Q$7*$Q$13/282*(1-$Q$9/($Q$11*60))</f>
        <v>#DIV/0!</v>
      </c>
      <c r="AR9" s="273"/>
      <c r="AW9" s="125">
        <v>113</v>
      </c>
      <c r="AX9" s="125" t="s">
        <v>324</v>
      </c>
      <c r="AY9" s="125" t="s">
        <v>325</v>
      </c>
      <c r="AZ9" s="125" t="s">
        <v>254</v>
      </c>
      <c r="BA9" s="126" t="e">
        <f>($Q$16-$Q$21*7/5)/2</f>
        <v>#VALUE!</v>
      </c>
      <c r="BB9" s="126">
        <v>5000000</v>
      </c>
      <c r="BC9" s="126" t="e">
        <f t="shared" si="0"/>
        <v>#VALUE!</v>
      </c>
      <c r="BD9" s="126" t="e">
        <f t="shared" si="1"/>
        <v>#VALUE!</v>
      </c>
      <c r="BE9" s="91" t="s">
        <v>392</v>
      </c>
    </row>
    <row r="10" spans="2:57">
      <c r="G10" s="301"/>
      <c r="H10" s="302"/>
      <c r="I10" s="302"/>
      <c r="J10" s="302"/>
      <c r="K10" s="302"/>
      <c r="L10" s="302"/>
      <c r="M10" s="302"/>
      <c r="N10" s="302"/>
      <c r="O10" s="302"/>
      <c r="P10" s="303"/>
      <c r="Q10" s="295"/>
      <c r="R10" s="296"/>
      <c r="S10" s="296"/>
      <c r="T10" s="296"/>
      <c r="U10" s="296"/>
      <c r="V10" s="296"/>
      <c r="W10" s="296"/>
      <c r="X10" s="296"/>
      <c r="Y10" s="296"/>
      <c r="Z10" s="297"/>
      <c r="AJ10" s="115"/>
      <c r="AK10" s="117"/>
      <c r="AW10" s="125">
        <v>121</v>
      </c>
      <c r="AX10" s="125" t="s">
        <v>322</v>
      </c>
      <c r="AY10" s="125" t="s">
        <v>395</v>
      </c>
      <c r="AZ10" s="125" t="s">
        <v>254</v>
      </c>
      <c r="BA10" s="126" t="e">
        <f>($Q$16-$Q$21*7/5)</f>
        <v>#VALUE!</v>
      </c>
      <c r="BB10" s="126">
        <v>20000000</v>
      </c>
      <c r="BC10" s="126" t="e">
        <f t="shared" si="0"/>
        <v>#VALUE!</v>
      </c>
      <c r="BD10" s="126" t="e">
        <f t="shared" si="1"/>
        <v>#VALUE!</v>
      </c>
      <c r="BE10" s="91" t="s">
        <v>396</v>
      </c>
    </row>
    <row r="11" spans="2:57">
      <c r="G11" s="298" t="s">
        <v>310</v>
      </c>
      <c r="H11" s="299"/>
      <c r="I11" s="299"/>
      <c r="J11" s="299"/>
      <c r="K11" s="299"/>
      <c r="L11" s="299"/>
      <c r="M11" s="299"/>
      <c r="N11" s="299"/>
      <c r="O11" s="299"/>
      <c r="P11" s="300"/>
      <c r="Q11" s="292"/>
      <c r="R11" s="293"/>
      <c r="S11" s="293"/>
      <c r="T11" s="293"/>
      <c r="U11" s="293"/>
      <c r="V11" s="293"/>
      <c r="W11" s="293"/>
      <c r="X11" s="293"/>
      <c r="Y11" s="293"/>
      <c r="Z11" s="294"/>
      <c r="AJ11" s="115" t="s">
        <v>310</v>
      </c>
      <c r="AK11" s="117" t="s">
        <v>429</v>
      </c>
      <c r="AQ11" s="123" t="s">
        <v>335</v>
      </c>
      <c r="AW11" s="125">
        <v>122</v>
      </c>
      <c r="AX11" s="125" t="s">
        <v>323</v>
      </c>
      <c r="AY11" s="125" t="s">
        <v>395</v>
      </c>
      <c r="AZ11" s="125" t="s">
        <v>254</v>
      </c>
      <c r="BA11" s="126" t="e">
        <f>($Q$16-$Q$21*7/5)</f>
        <v>#VALUE!</v>
      </c>
      <c r="BB11" s="126">
        <v>40000000</v>
      </c>
      <c r="BC11" s="126" t="e">
        <f t="shared" si="0"/>
        <v>#VALUE!</v>
      </c>
      <c r="BD11" s="126" t="e">
        <f t="shared" si="1"/>
        <v>#VALUE!</v>
      </c>
      <c r="BE11" s="91" t="s">
        <v>397</v>
      </c>
    </row>
    <row r="12" spans="2:57">
      <c r="G12" s="301"/>
      <c r="H12" s="302"/>
      <c r="I12" s="302"/>
      <c r="J12" s="302"/>
      <c r="K12" s="302"/>
      <c r="L12" s="302"/>
      <c r="M12" s="302"/>
      <c r="N12" s="302"/>
      <c r="O12" s="302"/>
      <c r="P12" s="303"/>
      <c r="Q12" s="295"/>
      <c r="R12" s="296"/>
      <c r="S12" s="296"/>
      <c r="T12" s="296"/>
      <c r="U12" s="296"/>
      <c r="V12" s="296"/>
      <c r="W12" s="296"/>
      <c r="X12" s="296"/>
      <c r="Y12" s="296"/>
      <c r="Z12" s="297"/>
      <c r="AJ12" s="115"/>
      <c r="AK12" s="117"/>
      <c r="AQ12" s="122" t="str">
        <f>第9号!S33</f>
        <v>□</v>
      </c>
      <c r="AR12" s="122" t="s">
        <v>245</v>
      </c>
      <c r="AW12" s="125">
        <v>123</v>
      </c>
      <c r="AX12" s="125" t="s">
        <v>324</v>
      </c>
      <c r="AY12" s="125" t="s">
        <v>395</v>
      </c>
      <c r="AZ12" s="125" t="s">
        <v>254</v>
      </c>
      <c r="BA12" s="126" t="e">
        <f>($Q$16-$Q$21*7/5)</f>
        <v>#VALUE!</v>
      </c>
      <c r="BB12" s="126">
        <v>10000000</v>
      </c>
      <c r="BC12" s="126" t="e">
        <f t="shared" si="0"/>
        <v>#VALUE!</v>
      </c>
      <c r="BD12" s="126" t="e">
        <f t="shared" si="1"/>
        <v>#VALUE!</v>
      </c>
      <c r="BE12" s="91" t="s">
        <v>398</v>
      </c>
    </row>
    <row r="13" spans="2:57" ht="13.95" customHeight="1" thickBot="1">
      <c r="G13" s="234" t="s">
        <v>368</v>
      </c>
      <c r="H13" s="235"/>
      <c r="I13" s="235"/>
      <c r="J13" s="235"/>
      <c r="K13" s="235"/>
      <c r="L13" s="235"/>
      <c r="M13" s="235"/>
      <c r="N13" s="235"/>
      <c r="O13" s="235"/>
      <c r="P13" s="236"/>
      <c r="Q13" s="292"/>
      <c r="R13" s="293"/>
      <c r="S13" s="293"/>
      <c r="T13" s="293"/>
      <c r="U13" s="293"/>
      <c r="V13" s="293"/>
      <c r="W13" s="293"/>
      <c r="X13" s="293"/>
      <c r="Y13" s="293"/>
      <c r="Z13" s="294"/>
      <c r="AJ13" s="115" t="s">
        <v>350</v>
      </c>
      <c r="AK13" s="117" t="s">
        <v>429</v>
      </c>
      <c r="AQ13" s="122" t="str">
        <f>第9号!S34</f>
        <v>□</v>
      </c>
      <c r="AR13" s="122" t="s">
        <v>246</v>
      </c>
      <c r="AW13" s="125">
        <v>211</v>
      </c>
      <c r="AX13" s="125" t="s">
        <v>322</v>
      </c>
      <c r="AY13" s="125" t="s">
        <v>325</v>
      </c>
      <c r="AZ13" s="125" t="s">
        <v>326</v>
      </c>
      <c r="BA13" s="126" t="e">
        <f>($Q$16-$Q$21*3/2)/2</f>
        <v>#VALUE!</v>
      </c>
      <c r="BB13" s="126">
        <v>10000000</v>
      </c>
      <c r="BC13" s="126" t="e">
        <f t="shared" si="0"/>
        <v>#VALUE!</v>
      </c>
      <c r="BD13" s="126" t="e">
        <f t="shared" si="1"/>
        <v>#VALUE!</v>
      </c>
      <c r="BE13" s="91" t="s">
        <v>389</v>
      </c>
    </row>
    <row r="14" spans="2:57" ht="13.8" thickBot="1">
      <c r="G14" s="237"/>
      <c r="H14" s="238"/>
      <c r="I14" s="238"/>
      <c r="J14" s="238"/>
      <c r="K14" s="238"/>
      <c r="L14" s="238"/>
      <c r="M14" s="238"/>
      <c r="N14" s="238"/>
      <c r="O14" s="238"/>
      <c r="P14" s="239"/>
      <c r="Q14" s="295"/>
      <c r="R14" s="296"/>
      <c r="S14" s="296"/>
      <c r="T14" s="296"/>
      <c r="U14" s="296"/>
      <c r="V14" s="296"/>
      <c r="W14" s="296"/>
      <c r="X14" s="296"/>
      <c r="Y14" s="296"/>
      <c r="Z14" s="297"/>
      <c r="AJ14" s="115"/>
      <c r="AK14" s="117"/>
      <c r="AQ14" s="127">
        <f>IF(AQ12="■",1,IF(AQ13="■",2,3))</f>
        <v>3</v>
      </c>
      <c r="AW14" s="125">
        <v>212</v>
      </c>
      <c r="AX14" s="125" t="s">
        <v>323</v>
      </c>
      <c r="AY14" s="125" t="s">
        <v>325</v>
      </c>
      <c r="AZ14" s="125" t="s">
        <v>326</v>
      </c>
      <c r="BA14" s="126" t="e">
        <f>($Q$16-$Q$21*3/2)/2</f>
        <v>#VALUE!</v>
      </c>
      <c r="BB14" s="126">
        <v>20000000</v>
      </c>
      <c r="BC14" s="126" t="e">
        <f t="shared" si="0"/>
        <v>#VALUE!</v>
      </c>
      <c r="BD14" s="126" t="e">
        <f t="shared" si="1"/>
        <v>#VALUE!</v>
      </c>
      <c r="BE14" s="91" t="s">
        <v>391</v>
      </c>
    </row>
    <row r="15" spans="2:57">
      <c r="AJ15" s="115"/>
      <c r="AK15" s="117"/>
      <c r="AW15" s="125">
        <v>213</v>
      </c>
      <c r="AX15" s="125" t="s">
        <v>324</v>
      </c>
      <c r="AY15" s="125" t="s">
        <v>325</v>
      </c>
      <c r="AZ15" s="125" t="s">
        <v>326</v>
      </c>
      <c r="BA15" s="126" t="e">
        <f>($Q$16-$Q$21*3/2)/2</f>
        <v>#VALUE!</v>
      </c>
      <c r="BB15" s="126">
        <v>5000000</v>
      </c>
      <c r="BC15" s="126" t="e">
        <f t="shared" si="0"/>
        <v>#VALUE!</v>
      </c>
      <c r="BD15" s="126" t="e">
        <f t="shared" si="1"/>
        <v>#VALUE!</v>
      </c>
      <c r="BE15" s="91" t="s">
        <v>392</v>
      </c>
    </row>
    <row r="16" spans="2:57" ht="13.2" customHeight="1">
      <c r="G16" s="234" t="s">
        <v>369</v>
      </c>
      <c r="H16" s="235"/>
      <c r="I16" s="235"/>
      <c r="J16" s="235"/>
      <c r="K16" s="235"/>
      <c r="L16" s="235"/>
      <c r="M16" s="235"/>
      <c r="N16" s="235"/>
      <c r="O16" s="235"/>
      <c r="P16" s="236"/>
      <c r="Q16" s="253" t="str">
        <f>IFERROR(ROUNDDOWN(IF(AQ14=1,AQ7,IF(AQ14=2,AQ7,AQ9)),0),"")</f>
        <v/>
      </c>
      <c r="R16" s="254"/>
      <c r="S16" s="254"/>
      <c r="T16" s="254"/>
      <c r="U16" s="254"/>
      <c r="V16" s="254"/>
      <c r="W16" s="254"/>
      <c r="X16" s="254"/>
      <c r="Y16" s="254"/>
      <c r="Z16" s="255"/>
      <c r="AJ16" s="115" t="s">
        <v>370</v>
      </c>
      <c r="AK16" s="117" t="s">
        <v>342</v>
      </c>
      <c r="AQ16" s="123" t="s">
        <v>336</v>
      </c>
      <c r="AW16" s="125">
        <v>221</v>
      </c>
      <c r="AX16" s="125" t="s">
        <v>322</v>
      </c>
      <c r="AY16" s="125" t="s">
        <v>395</v>
      </c>
      <c r="AZ16" s="125" t="s">
        <v>326</v>
      </c>
      <c r="BA16" s="126" t="e">
        <f>($Q$16-$Q$21*3/2)</f>
        <v>#VALUE!</v>
      </c>
      <c r="BB16" s="126">
        <v>20000000</v>
      </c>
      <c r="BC16" s="126" t="e">
        <f t="shared" si="0"/>
        <v>#VALUE!</v>
      </c>
      <c r="BD16" s="126" t="e">
        <f t="shared" si="1"/>
        <v>#VALUE!</v>
      </c>
      <c r="BE16" s="91" t="s">
        <v>396</v>
      </c>
    </row>
    <row r="17" spans="7:57">
      <c r="G17" s="237"/>
      <c r="H17" s="238"/>
      <c r="I17" s="238"/>
      <c r="J17" s="238"/>
      <c r="K17" s="238"/>
      <c r="L17" s="238"/>
      <c r="M17" s="238"/>
      <c r="N17" s="238"/>
      <c r="O17" s="238"/>
      <c r="P17" s="239"/>
      <c r="Q17" s="256"/>
      <c r="R17" s="257"/>
      <c r="S17" s="257"/>
      <c r="T17" s="257"/>
      <c r="U17" s="257"/>
      <c r="V17" s="257"/>
      <c r="W17" s="257"/>
      <c r="X17" s="257"/>
      <c r="Y17" s="257"/>
      <c r="Z17" s="258"/>
      <c r="AJ17" s="115" t="s">
        <v>360</v>
      </c>
      <c r="AK17" s="117" t="s">
        <v>433</v>
      </c>
      <c r="AQ17" s="122" t="str">
        <f>第9号!V42</f>
        <v>□</v>
      </c>
      <c r="AR17" s="122" t="s">
        <v>317</v>
      </c>
      <c r="AW17" s="125">
        <v>222</v>
      </c>
      <c r="AX17" s="125" t="s">
        <v>323</v>
      </c>
      <c r="AY17" s="125" t="s">
        <v>395</v>
      </c>
      <c r="AZ17" s="125" t="s">
        <v>326</v>
      </c>
      <c r="BA17" s="126" t="e">
        <f>($Q$16-$Q$21*3/2)</f>
        <v>#VALUE!</v>
      </c>
      <c r="BB17" s="126">
        <v>40000000</v>
      </c>
      <c r="BC17" s="126" t="e">
        <f t="shared" si="0"/>
        <v>#VALUE!</v>
      </c>
      <c r="BD17" s="126" t="e">
        <f t="shared" si="1"/>
        <v>#VALUE!</v>
      </c>
      <c r="BE17" s="91" t="s">
        <v>397</v>
      </c>
    </row>
    <row r="18" spans="7:57" ht="13.8" thickBot="1">
      <c r="G18" s="118" t="s">
        <v>372</v>
      </c>
      <c r="N18" s="118"/>
      <c r="P18" s="118"/>
      <c r="Q18" s="118"/>
      <c r="AJ18" s="115"/>
      <c r="AK18" s="119" t="s">
        <v>343</v>
      </c>
      <c r="AQ18" s="122" t="str">
        <f>第9号!AC42</f>
        <v>□</v>
      </c>
      <c r="AR18" s="122" t="s">
        <v>393</v>
      </c>
      <c r="AW18" s="125">
        <v>223</v>
      </c>
      <c r="AX18" s="125" t="s">
        <v>324</v>
      </c>
      <c r="AY18" s="125" t="s">
        <v>395</v>
      </c>
      <c r="AZ18" s="125" t="s">
        <v>326</v>
      </c>
      <c r="BA18" s="126" t="e">
        <f>($Q$16-$Q$21*3/2)</f>
        <v>#VALUE!</v>
      </c>
      <c r="BB18" s="126">
        <v>10000000</v>
      </c>
      <c r="BC18" s="126" t="e">
        <f t="shared" si="0"/>
        <v>#VALUE!</v>
      </c>
      <c r="BD18" s="126" t="e">
        <f t="shared" si="1"/>
        <v>#VALUE!</v>
      </c>
      <c r="BE18" s="91" t="s">
        <v>398</v>
      </c>
    </row>
    <row r="19" spans="7:57" ht="13.95" customHeight="1" thickBot="1">
      <c r="H19" s="118" t="str">
        <f>IFERROR(IF(AQ14=3,AK19,AK17),"")</f>
        <v>Ｙ ＝ Ｘ × Ｅ／２８２ ×（１－Ａ／（Ｂ×６０））</v>
      </c>
      <c r="AJ19" s="115"/>
      <c r="AK19" s="117" t="s">
        <v>434</v>
      </c>
      <c r="AQ19" s="127">
        <f>IF(AQ17="■",10,20)</f>
        <v>20</v>
      </c>
    </row>
    <row r="20" spans="7:57">
      <c r="AJ20" s="115"/>
      <c r="AK20" s="117"/>
    </row>
    <row r="21" spans="7:57" ht="13.2" customHeight="1">
      <c r="G21" s="234" t="s">
        <v>402</v>
      </c>
      <c r="H21" s="235"/>
      <c r="I21" s="235"/>
      <c r="J21" s="235"/>
      <c r="K21" s="235"/>
      <c r="L21" s="235"/>
      <c r="M21" s="235"/>
      <c r="N21" s="235"/>
      <c r="O21" s="235"/>
      <c r="P21" s="236"/>
      <c r="Q21" s="280"/>
      <c r="R21" s="281"/>
      <c r="S21" s="281"/>
      <c r="T21" s="281"/>
      <c r="U21" s="281"/>
      <c r="V21" s="281"/>
      <c r="W21" s="281"/>
      <c r="X21" s="281"/>
      <c r="Y21" s="281"/>
      <c r="Z21" s="282"/>
      <c r="AJ21" s="115" t="s">
        <v>403</v>
      </c>
      <c r="AK21" s="117" t="s">
        <v>404</v>
      </c>
      <c r="AQ21" s="123" t="s">
        <v>337</v>
      </c>
    </row>
    <row r="22" spans="7:57" ht="13.8" thickBot="1">
      <c r="G22" s="237"/>
      <c r="H22" s="238"/>
      <c r="I22" s="238"/>
      <c r="J22" s="238"/>
      <c r="K22" s="238"/>
      <c r="L22" s="238"/>
      <c r="M22" s="238"/>
      <c r="N22" s="238"/>
      <c r="O22" s="238"/>
      <c r="P22" s="239"/>
      <c r="Q22" s="283"/>
      <c r="R22" s="284"/>
      <c r="S22" s="284"/>
      <c r="T22" s="284"/>
      <c r="U22" s="284"/>
      <c r="V22" s="284"/>
      <c r="W22" s="284"/>
      <c r="X22" s="284"/>
      <c r="Y22" s="284"/>
      <c r="Z22" s="285"/>
      <c r="AJ22" s="115" t="s">
        <v>379</v>
      </c>
      <c r="AK22" s="117"/>
      <c r="AQ22" s="122" t="str">
        <f>第9号!S31</f>
        <v>□</v>
      </c>
      <c r="AR22" s="122" t="s">
        <v>320</v>
      </c>
    </row>
    <row r="23" spans="7:57" ht="13.8" thickBot="1">
      <c r="AJ23" s="115"/>
      <c r="AK23" s="117"/>
      <c r="AQ23" s="127">
        <f>IF(AQ22="■",100,200)</f>
        <v>200</v>
      </c>
    </row>
    <row r="24" spans="7:57" ht="13.2" customHeight="1">
      <c r="G24" s="274" t="s">
        <v>408</v>
      </c>
      <c r="H24" s="275"/>
      <c r="I24" s="275"/>
      <c r="J24" s="275"/>
      <c r="K24" s="275"/>
      <c r="L24" s="275"/>
      <c r="M24" s="275"/>
      <c r="N24" s="275"/>
      <c r="O24" s="275"/>
      <c r="P24" s="276"/>
      <c r="Q24" s="364"/>
      <c r="R24" s="365"/>
      <c r="S24" s="365"/>
      <c r="T24" s="365"/>
      <c r="U24" s="365"/>
      <c r="V24" s="365"/>
      <c r="W24" s="365"/>
      <c r="X24" s="365"/>
      <c r="Y24" s="365"/>
      <c r="Z24" s="366"/>
      <c r="AJ24" s="259" t="s">
        <v>424</v>
      </c>
      <c r="AK24" s="240" t="s">
        <v>427</v>
      </c>
    </row>
    <row r="25" spans="7:57" ht="13.95" customHeight="1" thickBot="1">
      <c r="G25" s="277"/>
      <c r="H25" s="278"/>
      <c r="I25" s="278"/>
      <c r="J25" s="278"/>
      <c r="K25" s="278"/>
      <c r="L25" s="278"/>
      <c r="M25" s="278"/>
      <c r="N25" s="278"/>
      <c r="O25" s="278"/>
      <c r="P25" s="279"/>
      <c r="Q25" s="367"/>
      <c r="R25" s="368"/>
      <c r="S25" s="368"/>
      <c r="T25" s="368"/>
      <c r="U25" s="368"/>
      <c r="V25" s="368"/>
      <c r="W25" s="368"/>
      <c r="X25" s="368"/>
      <c r="Y25" s="368"/>
      <c r="Z25" s="369"/>
      <c r="AJ25" s="259"/>
      <c r="AK25" s="240"/>
      <c r="AQ25" s="123" t="s">
        <v>338</v>
      </c>
    </row>
    <row r="26" spans="7:57" ht="13.95" customHeight="1" thickBot="1">
      <c r="G26" s="274" t="s">
        <v>409</v>
      </c>
      <c r="H26" s="275"/>
      <c r="I26" s="275"/>
      <c r="J26" s="275"/>
      <c r="K26" s="275"/>
      <c r="L26" s="275"/>
      <c r="M26" s="275"/>
      <c r="N26" s="275"/>
      <c r="O26" s="275"/>
      <c r="P26" s="276"/>
      <c r="Q26" s="280"/>
      <c r="R26" s="281"/>
      <c r="S26" s="281"/>
      <c r="T26" s="281"/>
      <c r="U26" s="281"/>
      <c r="V26" s="281"/>
      <c r="W26" s="281"/>
      <c r="X26" s="281"/>
      <c r="Y26" s="281"/>
      <c r="Z26" s="282"/>
      <c r="AJ26" s="259" t="s">
        <v>425</v>
      </c>
      <c r="AK26" s="240"/>
      <c r="AQ26" s="127">
        <f>AQ14+AQ19+AQ23</f>
        <v>223</v>
      </c>
    </row>
    <row r="27" spans="7:57" ht="13.2" customHeight="1">
      <c r="G27" s="277"/>
      <c r="H27" s="278"/>
      <c r="I27" s="278"/>
      <c r="J27" s="278"/>
      <c r="K27" s="278"/>
      <c r="L27" s="278"/>
      <c r="M27" s="278"/>
      <c r="N27" s="278"/>
      <c r="O27" s="278"/>
      <c r="P27" s="279"/>
      <c r="Q27" s="283"/>
      <c r="R27" s="284"/>
      <c r="S27" s="284"/>
      <c r="T27" s="284"/>
      <c r="U27" s="284"/>
      <c r="V27" s="284"/>
      <c r="W27" s="284"/>
      <c r="X27" s="284"/>
      <c r="Y27" s="284"/>
      <c r="Z27" s="285"/>
      <c r="AJ27" s="259"/>
      <c r="AK27" s="240"/>
    </row>
    <row r="28" spans="7:57" ht="13.2" customHeight="1">
      <c r="G28" s="260" t="s">
        <v>380</v>
      </c>
      <c r="H28" s="261"/>
      <c r="I28" s="261"/>
      <c r="J28" s="261"/>
      <c r="K28" s="261"/>
      <c r="L28" s="261"/>
      <c r="M28" s="261"/>
      <c r="N28" s="261"/>
      <c r="O28" s="261"/>
      <c r="P28" s="262"/>
      <c r="Q28" s="358" t="str">
        <f>IFERROR(ROUNDDOWN(Q24/Q26,10),"")</f>
        <v/>
      </c>
      <c r="R28" s="359"/>
      <c r="S28" s="359"/>
      <c r="T28" s="359"/>
      <c r="U28" s="359"/>
      <c r="V28" s="359"/>
      <c r="W28" s="359"/>
      <c r="X28" s="359"/>
      <c r="Y28" s="359"/>
      <c r="Z28" s="360"/>
      <c r="AJ28" s="115" t="s">
        <v>381</v>
      </c>
      <c r="AK28" s="149" t="s">
        <v>426</v>
      </c>
    </row>
    <row r="29" spans="7:57">
      <c r="G29" s="263"/>
      <c r="H29" s="264"/>
      <c r="I29" s="264"/>
      <c r="J29" s="264"/>
      <c r="K29" s="264"/>
      <c r="L29" s="264"/>
      <c r="M29" s="264"/>
      <c r="N29" s="264"/>
      <c r="O29" s="264"/>
      <c r="P29" s="265"/>
      <c r="Q29" s="361"/>
      <c r="R29" s="362"/>
      <c r="S29" s="362"/>
      <c r="T29" s="362"/>
      <c r="U29" s="362"/>
      <c r="V29" s="362"/>
      <c r="W29" s="362"/>
      <c r="X29" s="362"/>
      <c r="Y29" s="362"/>
      <c r="Z29" s="363"/>
      <c r="AJ29" s="115" t="s">
        <v>382</v>
      </c>
      <c r="AK29" s="119" t="s">
        <v>407</v>
      </c>
      <c r="BC29" s="91"/>
      <c r="BD29" s="91"/>
    </row>
    <row r="30" spans="7:57">
      <c r="AJ30" s="115"/>
      <c r="AK30" s="117"/>
      <c r="BC30" s="91"/>
      <c r="BD30" s="91"/>
    </row>
    <row r="31" spans="7:57" ht="13.2" customHeight="1">
      <c r="G31" s="114" t="s">
        <v>375</v>
      </c>
      <c r="AJ31" s="115"/>
      <c r="AK31" s="117"/>
      <c r="BC31" s="91"/>
      <c r="BD31" s="91"/>
    </row>
    <row r="32" spans="7:57" ht="13.8" thickBot="1">
      <c r="AJ32" s="115"/>
      <c r="AK32" s="117"/>
      <c r="BA32" s="91"/>
      <c r="BB32" s="91"/>
      <c r="BC32" s="91"/>
      <c r="BD32" s="91"/>
    </row>
    <row r="33" spans="7:56">
      <c r="G33" s="247" t="s">
        <v>377</v>
      </c>
      <c r="H33" s="248"/>
      <c r="I33" s="248"/>
      <c r="J33" s="248"/>
      <c r="K33" s="248"/>
      <c r="L33" s="248"/>
      <c r="M33" s="248"/>
      <c r="N33" s="248"/>
      <c r="O33" s="248"/>
      <c r="P33" s="249"/>
      <c r="Q33" s="241" t="str">
        <f>IFERROR(MIN((ROUNDDOWN(VLOOKUP(AQ26,AW7:BD18,8,FALSE),-3)),(VLOOKUP(AQ26,AW7:BD18,6,FALSE))),"")</f>
        <v/>
      </c>
      <c r="R33" s="242"/>
      <c r="S33" s="242"/>
      <c r="T33" s="242"/>
      <c r="U33" s="242"/>
      <c r="V33" s="242"/>
      <c r="W33" s="242"/>
      <c r="X33" s="242"/>
      <c r="Y33" s="242"/>
      <c r="Z33" s="243"/>
      <c r="AJ33" s="115" t="s">
        <v>376</v>
      </c>
      <c r="AK33" s="117" t="s">
        <v>351</v>
      </c>
      <c r="BA33" s="91"/>
      <c r="BB33" s="91"/>
      <c r="BC33" s="91"/>
      <c r="BD33" s="91"/>
    </row>
    <row r="34" spans="7:56" ht="13.8" thickBot="1">
      <c r="G34" s="250"/>
      <c r="H34" s="251"/>
      <c r="I34" s="251"/>
      <c r="J34" s="251"/>
      <c r="K34" s="251"/>
      <c r="L34" s="251"/>
      <c r="M34" s="251"/>
      <c r="N34" s="251"/>
      <c r="O34" s="251"/>
      <c r="P34" s="252"/>
      <c r="Q34" s="244"/>
      <c r="R34" s="245"/>
      <c r="S34" s="245"/>
      <c r="T34" s="245"/>
      <c r="U34" s="245"/>
      <c r="V34" s="245"/>
      <c r="W34" s="245"/>
      <c r="X34" s="245"/>
      <c r="Y34" s="245"/>
      <c r="Z34" s="246"/>
      <c r="AJ34" s="115" t="s">
        <v>362</v>
      </c>
      <c r="AK34" s="117" t="s">
        <v>352</v>
      </c>
      <c r="BA34" s="91"/>
      <c r="BB34" s="91"/>
      <c r="BC34" s="91"/>
      <c r="BD34" s="91"/>
    </row>
    <row r="35" spans="7:56">
      <c r="G35" s="118" t="s">
        <v>378</v>
      </c>
      <c r="P35" s="118"/>
      <c r="Q35" s="118"/>
      <c r="R35" s="118"/>
      <c r="S35" s="118"/>
      <c r="T35" s="118"/>
      <c r="AJ35" s="115"/>
      <c r="AK35" s="117" t="s">
        <v>346</v>
      </c>
      <c r="BA35" s="91"/>
      <c r="BB35" s="91"/>
      <c r="BC35" s="91"/>
      <c r="BD35" s="91"/>
    </row>
    <row r="36" spans="7:56">
      <c r="H36" s="111" t="str">
        <f>IF(AND(AQ19=10,AQ23=100),AK35,IF(AND(AQ19=10,AQ23=200),AK40,IF(AND(AQ19=20,AQ23=100),AK37,AK42)))&amp;"× 水素供給設備の運営の実績に応じた係数"</f>
        <v>助成金額＝（助成対象経費－国補助額×３／２）／２× 水素供給設備の運営の実績に応じた係数</v>
      </c>
      <c r="AJ36" s="115"/>
      <c r="AK36" s="117" t="s">
        <v>422</v>
      </c>
      <c r="BA36" s="91"/>
      <c r="BB36" s="91"/>
      <c r="BC36" s="91"/>
      <c r="BD36" s="91"/>
    </row>
    <row r="37" spans="7:56">
      <c r="G37" s="118" t="s">
        <v>373</v>
      </c>
      <c r="AJ37" s="115"/>
      <c r="AK37" s="117" t="s">
        <v>353</v>
      </c>
      <c r="BA37" s="91"/>
      <c r="BB37" s="91"/>
      <c r="BC37" s="91"/>
      <c r="BD37" s="91"/>
    </row>
    <row r="38" spans="7:56">
      <c r="H38" s="118" t="str">
        <f>VLOOKUP(AQ26,AW7:BE18,9,FALSE)</f>
        <v>中小事業者 燃料電池バス非対応 1,000万円</v>
      </c>
      <c r="AJ38" s="115"/>
      <c r="AK38" s="117" t="s">
        <v>347</v>
      </c>
      <c r="BC38" s="91"/>
      <c r="BD38" s="91"/>
    </row>
    <row r="39" spans="7:56" ht="13.2" customHeight="1">
      <c r="AJ39" s="115"/>
      <c r="AK39" s="117" t="s">
        <v>422</v>
      </c>
      <c r="BC39" s="91"/>
      <c r="BD39" s="91"/>
    </row>
    <row r="40" spans="7:56">
      <c r="AJ40" s="115"/>
      <c r="AK40" s="117" t="s">
        <v>354</v>
      </c>
      <c r="BC40" s="91"/>
      <c r="BD40" s="91"/>
    </row>
    <row r="41" spans="7:56">
      <c r="AJ41" s="115"/>
      <c r="AK41" s="117" t="s">
        <v>355</v>
      </c>
      <c r="BC41" s="91"/>
      <c r="BD41" s="91"/>
    </row>
    <row r="42" spans="7:56">
      <c r="AJ42" s="115"/>
      <c r="AK42" s="117" t="s">
        <v>356</v>
      </c>
      <c r="BC42" s="91"/>
      <c r="BD42" s="91"/>
    </row>
    <row r="43" spans="7:56">
      <c r="AJ43" s="115"/>
      <c r="AK43" s="117" t="s">
        <v>422</v>
      </c>
    </row>
    <row r="44" spans="7:56">
      <c r="AJ44" s="115"/>
      <c r="AK44" s="117" t="s">
        <v>357</v>
      </c>
    </row>
    <row r="45" spans="7:56">
      <c r="AJ45" s="115"/>
      <c r="AK45" s="117" t="s">
        <v>358</v>
      </c>
    </row>
    <row r="46" spans="7:56">
      <c r="AJ46" s="115"/>
      <c r="AK46" s="117" t="s">
        <v>422</v>
      </c>
    </row>
    <row r="47" spans="7:56">
      <c r="AJ47" s="115"/>
      <c r="AK47" s="117"/>
    </row>
    <row r="48" spans="7:56">
      <c r="AJ48" s="115"/>
      <c r="AK48" s="117" t="s">
        <v>361</v>
      </c>
    </row>
    <row r="49" spans="36:37">
      <c r="AJ49" s="115"/>
      <c r="AK49" s="117" t="s">
        <v>364</v>
      </c>
    </row>
    <row r="50" spans="36:37">
      <c r="AJ50" s="115"/>
      <c r="AK50" s="117" t="s">
        <v>383</v>
      </c>
    </row>
    <row r="51" spans="36:37">
      <c r="AJ51" s="115"/>
      <c r="AK51" s="117" t="s">
        <v>384</v>
      </c>
    </row>
    <row r="52" spans="36:37">
      <c r="AJ52" s="115"/>
      <c r="AK52" s="117" t="s">
        <v>385</v>
      </c>
    </row>
    <row r="53" spans="36:37">
      <c r="AJ53" s="115"/>
      <c r="AK53" s="117" t="s">
        <v>394</v>
      </c>
    </row>
    <row r="54" spans="36:37">
      <c r="AJ54" s="115"/>
      <c r="AK54" s="117" t="s">
        <v>386</v>
      </c>
    </row>
    <row r="55" spans="36:37">
      <c r="AJ55" s="115"/>
      <c r="AK55" s="117" t="s">
        <v>387</v>
      </c>
    </row>
    <row r="56" spans="36:37" ht="13.2" customHeight="1">
      <c r="AJ56" s="115"/>
      <c r="AK56" s="117" t="s">
        <v>388</v>
      </c>
    </row>
    <row r="57" spans="36:37" ht="13.2" customHeight="1">
      <c r="AJ57" s="115"/>
      <c r="AK57" s="117"/>
    </row>
    <row r="58" spans="36:37">
      <c r="AJ58" s="115"/>
      <c r="AK58" s="117"/>
    </row>
    <row r="59" spans="36:37">
      <c r="AJ59" s="120"/>
      <c r="AK59" s="121"/>
    </row>
    <row r="62" spans="36:37" ht="13.2" customHeight="1"/>
    <row r="63" spans="36:37" ht="13.2" customHeight="1"/>
  </sheetData>
  <sheetProtection algorithmName="SHA-512" hashValue="ZxM65SC7MfjJxbe2OMeU1LE2AUMHBJ+Vl0FXSIzsiYbmYWKAF+wI0L0D+cpYY6E9WO7eCm3as1PSyyajGjnG/Q==" saltValue="j2FaVG/mjIibFw4hxJKrvA==" spinCount="100000" sheet="1" objects="1" scenarios="1"/>
  <mergeCells count="25">
    <mergeCell ref="AJ24:AJ25"/>
    <mergeCell ref="AK24:AK27"/>
    <mergeCell ref="AJ26:AJ27"/>
    <mergeCell ref="G7:P8"/>
    <mergeCell ref="Q7:Z8"/>
    <mergeCell ref="G13:P14"/>
    <mergeCell ref="Q13:Z14"/>
    <mergeCell ref="G16:P17"/>
    <mergeCell ref="Q16:Z17"/>
    <mergeCell ref="AQ7:AR7"/>
    <mergeCell ref="G9:P10"/>
    <mergeCell ref="Q9:Z10"/>
    <mergeCell ref="AQ9:AR9"/>
    <mergeCell ref="G11:P12"/>
    <mergeCell ref="Q11:Z12"/>
    <mergeCell ref="G28:P29"/>
    <mergeCell ref="Q28:Z29"/>
    <mergeCell ref="G33:P34"/>
    <mergeCell ref="Q33:Z34"/>
    <mergeCell ref="G21:P22"/>
    <mergeCell ref="Q21:Z22"/>
    <mergeCell ref="G24:P25"/>
    <mergeCell ref="Q24:Z25"/>
    <mergeCell ref="G26:P27"/>
    <mergeCell ref="Q26:Z27"/>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O42"/>
  <sheetViews>
    <sheetView view="pageBreakPreview" zoomScaleNormal="100" zoomScaleSheetLayoutView="100" workbookViewId="0">
      <selection activeCell="W23" sqref="V23:W23"/>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44140625" style="1" customWidth="1"/>
    <col min="41" max="41" width="69.44140625" style="1" customWidth="1"/>
    <col min="42" max="42" width="2.44140625" style="1" customWidth="1"/>
    <col min="43"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1" t="s">
        <v>122</v>
      </c>
    </row>
    <row r="3" spans="1:41" ht="15" customHeight="1">
      <c r="AN3" s="1" t="s">
        <v>94</v>
      </c>
    </row>
    <row r="4" spans="1:41" ht="15" customHeight="1">
      <c r="B4" s="1" t="s">
        <v>63</v>
      </c>
      <c r="AN4" s="23" t="s">
        <v>118</v>
      </c>
      <c r="AO4" s="24"/>
    </row>
    <row r="5" spans="1:41" ht="15" customHeight="1">
      <c r="AN5" s="29" t="s">
        <v>64</v>
      </c>
      <c r="AO5" s="29" t="s">
        <v>65</v>
      </c>
    </row>
    <row r="6" spans="1:41" ht="15" customHeight="1">
      <c r="B6" s="189" t="s">
        <v>14</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N6" s="70"/>
      <c r="AO6" s="24"/>
    </row>
    <row r="7" spans="1:41" ht="15" customHeight="1">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N7" s="70"/>
      <c r="AO7" s="24"/>
    </row>
    <row r="8" spans="1:41" ht="18" customHeight="1">
      <c r="B8" s="308"/>
      <c r="C8" s="309"/>
      <c r="D8" s="309"/>
      <c r="E8" s="309"/>
      <c r="F8" s="309"/>
      <c r="G8" s="309"/>
      <c r="H8" s="309" t="s">
        <v>15</v>
      </c>
      <c r="I8" s="309"/>
      <c r="J8" s="309"/>
      <c r="K8" s="309"/>
      <c r="L8" s="309"/>
      <c r="M8" s="309"/>
      <c r="N8" s="309"/>
      <c r="O8" s="309"/>
      <c r="P8" s="309"/>
      <c r="Q8" s="309"/>
      <c r="R8" s="309"/>
      <c r="S8" s="309"/>
      <c r="T8" s="309"/>
      <c r="U8" s="309"/>
      <c r="V8" s="312"/>
      <c r="W8" s="10"/>
      <c r="X8" s="314" t="s">
        <v>202</v>
      </c>
      <c r="Y8" s="314"/>
      <c r="Z8" s="314"/>
      <c r="AA8" s="314"/>
      <c r="AB8" s="314"/>
      <c r="AC8" s="314"/>
      <c r="AD8" s="314"/>
      <c r="AE8" s="314"/>
      <c r="AF8" s="314"/>
      <c r="AG8" s="314"/>
      <c r="AH8" s="314"/>
      <c r="AI8" s="314"/>
      <c r="AJ8" s="314"/>
      <c r="AK8" s="12"/>
      <c r="AN8" s="70"/>
      <c r="AO8" s="24"/>
    </row>
    <row r="9" spans="1:41" ht="18" customHeight="1">
      <c r="B9" s="310"/>
      <c r="C9" s="311"/>
      <c r="D9" s="311"/>
      <c r="E9" s="311"/>
      <c r="F9" s="311"/>
      <c r="G9" s="311"/>
      <c r="H9" s="311"/>
      <c r="I9" s="311"/>
      <c r="J9" s="311"/>
      <c r="K9" s="311"/>
      <c r="L9" s="311"/>
      <c r="M9" s="311"/>
      <c r="N9" s="311"/>
      <c r="O9" s="311"/>
      <c r="P9" s="311"/>
      <c r="Q9" s="311"/>
      <c r="R9" s="311"/>
      <c r="S9" s="311"/>
      <c r="T9" s="311"/>
      <c r="U9" s="311"/>
      <c r="V9" s="313"/>
      <c r="W9" s="11"/>
      <c r="X9" s="315"/>
      <c r="Y9" s="315"/>
      <c r="Z9" s="315"/>
      <c r="AA9" s="315"/>
      <c r="AB9" s="315"/>
      <c r="AC9" s="315"/>
      <c r="AD9" s="315"/>
      <c r="AE9" s="315"/>
      <c r="AF9" s="315"/>
      <c r="AG9" s="315"/>
      <c r="AH9" s="315"/>
      <c r="AI9" s="315"/>
      <c r="AJ9" s="315"/>
      <c r="AK9" s="2"/>
      <c r="AN9" s="71"/>
      <c r="AO9" s="2"/>
    </row>
    <row r="10" spans="1:41" ht="54" customHeight="1">
      <c r="B10" s="220" t="s">
        <v>82</v>
      </c>
      <c r="C10" s="221"/>
      <c r="D10" s="221"/>
      <c r="E10" s="221"/>
      <c r="F10" s="221"/>
      <c r="G10" s="304"/>
      <c r="H10" s="15"/>
      <c r="I10" s="305"/>
      <c r="J10" s="305"/>
      <c r="K10" s="305"/>
      <c r="L10" s="305"/>
      <c r="M10" s="305"/>
      <c r="N10" s="305"/>
      <c r="O10" s="305"/>
      <c r="P10" s="305"/>
      <c r="Q10" s="305"/>
      <c r="R10" s="305"/>
      <c r="S10" s="305"/>
      <c r="T10" s="305"/>
      <c r="U10" s="305"/>
      <c r="V10" s="305"/>
      <c r="W10" s="14"/>
      <c r="X10" s="16"/>
      <c r="Y10" s="307" t="s">
        <v>203</v>
      </c>
      <c r="Z10" s="307"/>
      <c r="AA10" s="307"/>
      <c r="AB10" s="307"/>
      <c r="AC10" s="307"/>
      <c r="AD10" s="307"/>
      <c r="AE10" s="307"/>
      <c r="AF10" s="307"/>
      <c r="AG10" s="307"/>
      <c r="AH10" s="307"/>
      <c r="AI10" s="307"/>
      <c r="AJ10" s="307"/>
      <c r="AK10" s="12"/>
      <c r="AM10" s="35" t="s">
        <v>204</v>
      </c>
      <c r="AN10" s="30" t="s">
        <v>82</v>
      </c>
      <c r="AO10" s="33" t="s">
        <v>101</v>
      </c>
    </row>
    <row r="11" spans="1:41" ht="54" customHeight="1">
      <c r="B11" s="220" t="s">
        <v>18</v>
      </c>
      <c r="C11" s="221"/>
      <c r="D11" s="221"/>
      <c r="E11" s="221"/>
      <c r="F11" s="221"/>
      <c r="G11" s="304"/>
      <c r="H11" s="15"/>
      <c r="I11" s="305" t="str">
        <f>IF(第1号付表2!I11="","",第1号付表2!I11)</f>
        <v/>
      </c>
      <c r="J11" s="305"/>
      <c r="K11" s="305"/>
      <c r="L11" s="305"/>
      <c r="M11" s="305"/>
      <c r="N11" s="305"/>
      <c r="O11" s="305"/>
      <c r="P11" s="305"/>
      <c r="Q11" s="305"/>
      <c r="R11" s="305"/>
      <c r="S11" s="305"/>
      <c r="T11" s="305"/>
      <c r="U11" s="305"/>
      <c r="V11" s="305"/>
      <c r="W11" s="14"/>
      <c r="X11" s="16"/>
      <c r="Y11" s="370" t="str">
        <f>IF(第1号付表2!Y11="","",第1号付表2!Y11)</f>
        <v/>
      </c>
      <c r="Z11" s="370"/>
      <c r="AA11" s="370"/>
      <c r="AB11" s="370"/>
      <c r="AC11" s="370"/>
      <c r="AD11" s="370"/>
      <c r="AE11" s="370"/>
      <c r="AF11" s="370"/>
      <c r="AG11" s="370"/>
      <c r="AH11" s="370"/>
      <c r="AI11" s="370"/>
      <c r="AJ11" s="370"/>
      <c r="AK11" s="12"/>
      <c r="AM11" s="35" t="s">
        <v>194</v>
      </c>
      <c r="AN11" s="33" t="s">
        <v>88</v>
      </c>
      <c r="AO11" s="33" t="s">
        <v>102</v>
      </c>
    </row>
    <row r="12" spans="1:41" ht="54" customHeight="1">
      <c r="B12" s="220" t="s">
        <v>19</v>
      </c>
      <c r="C12" s="221"/>
      <c r="D12" s="221"/>
      <c r="E12" s="221"/>
      <c r="F12" s="221"/>
      <c r="G12" s="304"/>
      <c r="H12" s="15"/>
      <c r="I12" s="305" t="str">
        <f>IF(第1号付表2!I12="","",第1号付表2!I12)</f>
        <v/>
      </c>
      <c r="J12" s="305"/>
      <c r="K12" s="305"/>
      <c r="L12" s="305"/>
      <c r="M12" s="305"/>
      <c r="N12" s="305"/>
      <c r="O12" s="305"/>
      <c r="P12" s="305"/>
      <c r="Q12" s="305"/>
      <c r="R12" s="305"/>
      <c r="S12" s="305"/>
      <c r="T12" s="305"/>
      <c r="U12" s="305"/>
      <c r="V12" s="305"/>
      <c r="W12" s="14"/>
      <c r="X12" s="16"/>
      <c r="Y12" s="370" t="str">
        <f>IF(第1号付表2!Y12="","",第1号付表2!Y12)</f>
        <v/>
      </c>
      <c r="Z12" s="370"/>
      <c r="AA12" s="370"/>
      <c r="AB12" s="370"/>
      <c r="AC12" s="370"/>
      <c r="AD12" s="370"/>
      <c r="AE12" s="370"/>
      <c r="AF12" s="370"/>
      <c r="AG12" s="370"/>
      <c r="AH12" s="370"/>
      <c r="AI12" s="370"/>
      <c r="AJ12" s="370"/>
      <c r="AK12" s="12"/>
      <c r="AM12" s="35" t="s">
        <v>194</v>
      </c>
      <c r="AN12" s="33" t="s">
        <v>89</v>
      </c>
      <c r="AO12" s="33" t="s">
        <v>103</v>
      </c>
    </row>
    <row r="13" spans="1:41" ht="54" customHeight="1">
      <c r="B13" s="220" t="s">
        <v>20</v>
      </c>
      <c r="C13" s="221"/>
      <c r="D13" s="221"/>
      <c r="E13" s="221"/>
      <c r="F13" s="221"/>
      <c r="G13" s="304"/>
      <c r="H13" s="17"/>
      <c r="I13" s="305" t="str">
        <f>IF(第1号付表2!I13="","",第1号付表2!I13)</f>
        <v/>
      </c>
      <c r="J13" s="305"/>
      <c r="K13" s="305"/>
      <c r="L13" s="305"/>
      <c r="M13" s="305"/>
      <c r="N13" s="305"/>
      <c r="O13" s="305"/>
      <c r="P13" s="305"/>
      <c r="Q13" s="305"/>
      <c r="R13" s="305"/>
      <c r="S13" s="305"/>
      <c r="T13" s="305"/>
      <c r="U13" s="305"/>
      <c r="V13" s="305"/>
      <c r="W13" s="72"/>
      <c r="X13" s="18"/>
      <c r="Y13" s="370" t="str">
        <f>IF(第1号付表2!Y13="","",第1号付表2!Y13)</f>
        <v/>
      </c>
      <c r="Z13" s="370"/>
      <c r="AA13" s="370"/>
      <c r="AB13" s="370"/>
      <c r="AC13" s="370"/>
      <c r="AD13" s="370"/>
      <c r="AE13" s="370"/>
      <c r="AF13" s="370"/>
      <c r="AG13" s="370"/>
      <c r="AH13" s="370"/>
      <c r="AI13" s="370"/>
      <c r="AJ13" s="370"/>
      <c r="AK13" s="19"/>
      <c r="AM13" s="35" t="s">
        <v>194</v>
      </c>
      <c r="AN13" s="30" t="s">
        <v>90</v>
      </c>
      <c r="AO13" s="30" t="s">
        <v>90</v>
      </c>
    </row>
    <row r="14" spans="1:41" ht="15" customHeight="1">
      <c r="AI14" s="8"/>
    </row>
    <row r="21" spans="2:35" ht="15" customHeight="1">
      <c r="B21" s="9"/>
      <c r="C21" s="9"/>
      <c r="D21" s="9"/>
      <c r="AI21" s="8"/>
    </row>
    <row r="22" spans="2:35" ht="15" customHeight="1">
      <c r="B22" s="9"/>
      <c r="C22" s="9"/>
      <c r="D22" s="9"/>
    </row>
    <row r="23" spans="2:35" ht="15" customHeight="1">
      <c r="B23" s="9"/>
      <c r="C23" s="9"/>
      <c r="D23" s="9"/>
    </row>
    <row r="24" spans="2:35" ht="15" customHeight="1">
      <c r="B24" s="9"/>
      <c r="C24" s="9"/>
      <c r="D24" s="9"/>
      <c r="AI24" s="8"/>
    </row>
    <row r="25" spans="2:35" ht="15" customHeight="1">
      <c r="B25" s="9"/>
      <c r="C25" s="9"/>
      <c r="D25" s="9"/>
      <c r="AI25" s="8"/>
    </row>
    <row r="26" spans="2:35" ht="15" customHeight="1">
      <c r="AI26" s="8"/>
    </row>
    <row r="29" spans="2:35" ht="15" customHeight="1">
      <c r="AI29" s="8"/>
    </row>
    <row r="30" spans="2:35" ht="15" customHeight="1">
      <c r="B30" s="9"/>
      <c r="AI30" s="8"/>
    </row>
    <row r="31" spans="2:35" ht="15" customHeight="1">
      <c r="B31" s="9"/>
      <c r="AI31" s="8"/>
    </row>
    <row r="32" spans="2:35" ht="15" customHeight="1">
      <c r="B32" s="9"/>
      <c r="AI32" s="8"/>
    </row>
    <row r="33" spans="2:35" ht="15" customHeight="1">
      <c r="B33" s="9"/>
      <c r="AI33" s="8"/>
    </row>
    <row r="34" spans="2:35" ht="15" customHeight="1">
      <c r="B34" s="9"/>
      <c r="AI34" s="8"/>
    </row>
    <row r="35" spans="2:35" ht="15" customHeight="1">
      <c r="B35" s="9"/>
      <c r="AI35" s="8"/>
    </row>
    <row r="36" spans="2:35" ht="15" customHeight="1">
      <c r="AI36" s="8"/>
    </row>
    <row r="37" spans="2:35" ht="15" customHeight="1">
      <c r="AI37" s="8"/>
    </row>
    <row r="38" spans="2:35" ht="15" customHeight="1">
      <c r="B38" s="9"/>
      <c r="AI38" s="8"/>
    </row>
    <row r="39" spans="2:35" ht="15" customHeight="1">
      <c r="AI39" s="8"/>
    </row>
    <row r="40" spans="2:35" ht="15" customHeight="1">
      <c r="AI40" s="8"/>
    </row>
    <row r="42" spans="2:35" ht="15" customHeight="1">
      <c r="AI42" s="8"/>
    </row>
  </sheetData>
  <sheetProtection algorithmName="SHA-512" hashValue="uiTd2t1aZx5B4FFmzxmCMAkBgg9Y+K8Xvy7yExZTzXrJUN0QlddTLBSmg7EDPG1ImPhbyTN40jTpk5Me9AiJxQ==" saltValue="ol1874A4MtEhzkBJt6lrtQ==" spinCount="100000" sheet="1" objects="1" scenarios="1"/>
  <mergeCells count="17">
    <mergeCell ref="B10:G10"/>
    <mergeCell ref="I10:V10"/>
    <mergeCell ref="Y10:AJ10"/>
    <mergeCell ref="B6:AK6"/>
    <mergeCell ref="B7:AK7"/>
    <mergeCell ref="B8:G9"/>
    <mergeCell ref="H8:V9"/>
    <mergeCell ref="X8:AJ9"/>
    <mergeCell ref="B13:G13"/>
    <mergeCell ref="I13:V13"/>
    <mergeCell ref="Y13:AJ13"/>
    <mergeCell ref="B11:G11"/>
    <mergeCell ref="I11:V11"/>
    <mergeCell ref="Y11:AJ11"/>
    <mergeCell ref="B12:G12"/>
    <mergeCell ref="I12:V12"/>
    <mergeCell ref="Y12:AJ12"/>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O50"/>
  <sheetViews>
    <sheetView tabSelected="1" view="pageBreakPreview" zoomScaleNormal="100" zoomScaleSheetLayoutView="100" workbookViewId="0">
      <selection activeCell="W10" sqref="W10"/>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69.44140625" style="1" customWidth="1"/>
    <col min="42" max="42" width="2.44140625" style="1"/>
    <col min="43" max="43" width="9.88671875" style="1" bestFit="1" customWidth="1"/>
    <col min="44"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1" t="s">
        <v>130</v>
      </c>
    </row>
    <row r="4" spans="1:41" ht="15" customHeight="1">
      <c r="B4" s="1" t="s">
        <v>229</v>
      </c>
      <c r="AN4" s="23" t="s">
        <v>118</v>
      </c>
      <c r="AO4" s="23"/>
    </row>
    <row r="5" spans="1:41" ht="15" customHeight="1">
      <c r="AN5" s="29" t="s">
        <v>64</v>
      </c>
      <c r="AO5" s="29" t="s">
        <v>65</v>
      </c>
    </row>
    <row r="6" spans="1:41"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41"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N7" s="30"/>
      <c r="AO7" s="30"/>
    </row>
    <row r="8" spans="1:41" ht="15" customHeight="1">
      <c r="B8" s="187" t="s">
        <v>164</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N8" s="70"/>
      <c r="AO8" s="24"/>
    </row>
    <row r="9" spans="1:41" ht="15" customHeight="1">
      <c r="AA9" s="87"/>
      <c r="AD9" s="389"/>
      <c r="AE9" s="389"/>
      <c r="AF9" s="389"/>
      <c r="AG9" s="389"/>
      <c r="AH9" s="389"/>
      <c r="AI9" s="389"/>
      <c r="AJ9" s="389"/>
      <c r="AK9" s="389"/>
      <c r="AN9" s="30" t="s">
        <v>81</v>
      </c>
      <c r="AO9" s="30" t="s">
        <v>195</v>
      </c>
    </row>
    <row r="10" spans="1:41" ht="15" customHeight="1">
      <c r="AI10" s="8"/>
      <c r="AN10" s="70"/>
      <c r="AO10" s="24"/>
    </row>
    <row r="11" spans="1:41" ht="15" customHeight="1">
      <c r="B11" s="1" t="s">
        <v>0</v>
      </c>
      <c r="AI11" s="8"/>
      <c r="AN11" s="70"/>
      <c r="AO11" s="24"/>
    </row>
    <row r="12" spans="1:41" ht="15" customHeight="1">
      <c r="B12" s="1" t="s">
        <v>1</v>
      </c>
      <c r="AN12" s="70"/>
      <c r="AO12" s="24"/>
    </row>
    <row r="13" spans="1:41" ht="15" customHeight="1">
      <c r="AN13" s="70"/>
      <c r="AO13" s="24"/>
    </row>
    <row r="14" spans="1:41" ht="18" customHeight="1">
      <c r="B14" s="184" t="str">
        <f>IF(F14="","",U14)</f>
        <v/>
      </c>
      <c r="C14" s="184"/>
      <c r="D14" s="184"/>
      <c r="E14" s="184"/>
      <c r="F14" s="183" t="str">
        <f>IF(第1号!F14="","",第1号!F14)</f>
        <v/>
      </c>
      <c r="G14" s="183"/>
      <c r="H14" s="183"/>
      <c r="I14" s="183"/>
      <c r="J14" s="183"/>
      <c r="K14" s="183"/>
      <c r="L14" s="183"/>
      <c r="M14" s="183"/>
      <c r="N14" s="183"/>
      <c r="O14" s="183"/>
      <c r="P14" s="183"/>
      <c r="Q14" s="183"/>
      <c r="R14" s="183"/>
      <c r="S14" s="183"/>
      <c r="U14" s="184" t="s">
        <v>3</v>
      </c>
      <c r="V14" s="184"/>
      <c r="W14" s="184"/>
      <c r="X14" s="184"/>
      <c r="Y14" s="183" t="str">
        <f>IF(第1号!Y14="","",第1号!Y14)</f>
        <v/>
      </c>
      <c r="Z14" s="183"/>
      <c r="AA14" s="183"/>
      <c r="AB14" s="183"/>
      <c r="AC14" s="183"/>
      <c r="AD14" s="183"/>
      <c r="AE14" s="183"/>
      <c r="AF14" s="183"/>
      <c r="AG14" s="183"/>
      <c r="AH14" s="183"/>
      <c r="AI14" s="183"/>
      <c r="AJ14" s="183"/>
      <c r="AK14" s="183"/>
      <c r="AM14" s="35" t="s">
        <v>209</v>
      </c>
      <c r="AN14" s="30" t="s">
        <v>3</v>
      </c>
      <c r="AO14" s="30" t="s">
        <v>105</v>
      </c>
    </row>
    <row r="15" spans="1:41" ht="18" customHeight="1">
      <c r="B15" s="184" t="str">
        <f>IF(F15="","",U15)</f>
        <v/>
      </c>
      <c r="C15" s="184"/>
      <c r="D15" s="184"/>
      <c r="E15" s="184"/>
      <c r="F15" s="183" t="str">
        <f>IF(第1号!F15="","",第1号!F15)</f>
        <v/>
      </c>
      <c r="G15" s="183"/>
      <c r="H15" s="183"/>
      <c r="I15" s="183"/>
      <c r="J15" s="183"/>
      <c r="K15" s="183"/>
      <c r="L15" s="183"/>
      <c r="M15" s="183"/>
      <c r="N15" s="183"/>
      <c r="O15" s="183"/>
      <c r="P15" s="183"/>
      <c r="Q15" s="183"/>
      <c r="R15" s="183"/>
      <c r="S15" s="183"/>
      <c r="U15" s="184" t="s">
        <v>4</v>
      </c>
      <c r="V15" s="184"/>
      <c r="W15" s="184"/>
      <c r="X15" s="184"/>
      <c r="Y15" s="183" t="str">
        <f>IF(第1号!Y15="","",第1号!Y15)</f>
        <v/>
      </c>
      <c r="Z15" s="183"/>
      <c r="AA15" s="183"/>
      <c r="AB15" s="183"/>
      <c r="AC15" s="183"/>
      <c r="AD15" s="183"/>
      <c r="AE15" s="183"/>
      <c r="AF15" s="183"/>
      <c r="AG15" s="183"/>
      <c r="AH15" s="183"/>
      <c r="AI15" s="183"/>
      <c r="AJ15" s="183"/>
      <c r="AK15" s="183"/>
      <c r="AM15" s="35" t="s">
        <v>209</v>
      </c>
      <c r="AN15" s="30" t="s">
        <v>4</v>
      </c>
      <c r="AO15" s="30" t="s">
        <v>119</v>
      </c>
    </row>
    <row r="16" spans="1:41" ht="15" customHeight="1">
      <c r="F16" s="183" t="str">
        <f>IF(第1号!F16="","",第1号!F16)</f>
        <v/>
      </c>
      <c r="G16" s="183"/>
      <c r="H16" s="183"/>
      <c r="I16" s="183"/>
      <c r="J16" s="183"/>
      <c r="K16" s="183"/>
      <c r="L16" s="183"/>
      <c r="M16" s="183"/>
      <c r="N16" s="183"/>
      <c r="O16" s="183"/>
      <c r="P16" s="183"/>
      <c r="Q16" s="183"/>
      <c r="R16" s="183"/>
      <c r="S16" s="183"/>
      <c r="Y16" s="183" t="str">
        <f>IF(第1号!Y16="","",第1号!Y16)</f>
        <v/>
      </c>
      <c r="Z16" s="183"/>
      <c r="AA16" s="183"/>
      <c r="AB16" s="183"/>
      <c r="AC16" s="183"/>
      <c r="AD16" s="183"/>
      <c r="AE16" s="183"/>
      <c r="AF16" s="183"/>
      <c r="AG16" s="183"/>
      <c r="AH16" s="183"/>
      <c r="AI16" s="183"/>
      <c r="AJ16" s="183"/>
      <c r="AK16" s="183"/>
      <c r="AN16" s="30"/>
      <c r="AO16" s="88"/>
    </row>
    <row r="17" spans="2:41" ht="15" customHeight="1">
      <c r="Q17" s="8"/>
      <c r="AI17" s="8"/>
      <c r="AM17" s="35" t="s">
        <v>209</v>
      </c>
      <c r="AN17" s="30" t="s">
        <v>67</v>
      </c>
      <c r="AO17" s="30" t="s">
        <v>106</v>
      </c>
    </row>
    <row r="18" spans="2:41" ht="15" customHeight="1">
      <c r="Q18" s="8"/>
      <c r="AI18" s="8"/>
      <c r="AM18" s="35" t="s">
        <v>209</v>
      </c>
      <c r="AN18" s="30" t="s">
        <v>68</v>
      </c>
      <c r="AO18" s="30" t="s">
        <v>121</v>
      </c>
    </row>
    <row r="19" spans="2:41" ht="15" customHeight="1">
      <c r="AN19" s="30"/>
      <c r="AO19" s="90"/>
    </row>
    <row r="20" spans="2:41" ht="15" customHeight="1">
      <c r="H20" s="374" t="s">
        <v>21</v>
      </c>
      <c r="I20" s="374"/>
      <c r="J20" s="374"/>
      <c r="K20" s="374"/>
      <c r="L20" s="374"/>
      <c r="M20" s="20"/>
      <c r="N20" s="378"/>
      <c r="O20" s="378"/>
      <c r="P20" s="378"/>
      <c r="Q20" s="378"/>
      <c r="R20" s="378"/>
      <c r="S20" s="378"/>
      <c r="T20" s="378"/>
      <c r="U20" s="378"/>
      <c r="V20" s="378"/>
      <c r="W20" s="378"/>
      <c r="X20" s="378"/>
      <c r="Y20" s="378"/>
      <c r="Z20" s="378"/>
      <c r="AA20" s="378"/>
      <c r="AB20" s="378"/>
      <c r="AC20" s="20"/>
      <c r="AD20" s="376" t="s">
        <v>22</v>
      </c>
      <c r="AE20" s="376"/>
      <c r="AM20" s="35" t="s">
        <v>216</v>
      </c>
      <c r="AN20" s="31" t="s">
        <v>96</v>
      </c>
      <c r="AO20" s="31" t="s">
        <v>230</v>
      </c>
    </row>
    <row r="21" spans="2:41" ht="15" customHeight="1">
      <c r="H21" s="375"/>
      <c r="I21" s="375"/>
      <c r="J21" s="375"/>
      <c r="K21" s="375"/>
      <c r="L21" s="375"/>
      <c r="M21" s="21"/>
      <c r="N21" s="379"/>
      <c r="O21" s="379"/>
      <c r="P21" s="379"/>
      <c r="Q21" s="379"/>
      <c r="R21" s="379"/>
      <c r="S21" s="379"/>
      <c r="T21" s="379"/>
      <c r="U21" s="379"/>
      <c r="V21" s="379"/>
      <c r="W21" s="379"/>
      <c r="X21" s="379"/>
      <c r="Y21" s="379"/>
      <c r="Z21" s="379"/>
      <c r="AA21" s="379"/>
      <c r="AB21" s="379"/>
      <c r="AC21" s="21"/>
      <c r="AD21" s="377"/>
      <c r="AE21" s="377"/>
      <c r="AN21" s="32"/>
      <c r="AO21" s="32" t="s">
        <v>97</v>
      </c>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41" ht="15" customHeight="1">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41" ht="15" customHeight="1">
      <c r="B24" s="185" t="str">
        <f>"　"&amp;TEXT(AO25,"ggg")&amp;IF(TEXT(AO25,"e")="1","元年",TEXT(AO25,"e年"))&amp;TEXT(AO25,"m月d日")&amp;AO26</f>
        <v>　付けで交付決定した事業について、燃料電池自動車用水素供給設備需要創出活動費支援事業における燃料電池自動車用水素供給設備の設備運営費に関する助成金交付要綱第14条第1項の規定に基づき、上記のとおり請求します。</v>
      </c>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M24" s="35" t="s">
        <v>216</v>
      </c>
      <c r="AN24" s="31" t="s">
        <v>98</v>
      </c>
      <c r="AO24" s="65" t="s">
        <v>189</v>
      </c>
    </row>
    <row r="25" spans="2:41" ht="15" customHeight="1">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N25" s="32"/>
      <c r="AO25" s="86" t="str">
        <f>IF(■交付決定内容入力■!AD9="","",■交付決定内容入力■!AD9)</f>
        <v/>
      </c>
    </row>
    <row r="26" spans="2:41" ht="15" customHeight="1">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N26" s="31" t="s">
        <v>129</v>
      </c>
      <c r="AO26" s="347" t="s">
        <v>301</v>
      </c>
    </row>
    <row r="27" spans="2:41" ht="15" customHeight="1">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N27" s="32"/>
      <c r="AO27" s="348"/>
    </row>
    <row r="28" spans="2:41" ht="15" customHeight="1">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41" ht="15" customHeight="1">
      <c r="AI29" s="8"/>
    </row>
    <row r="30" spans="2:41" ht="30" customHeight="1">
      <c r="B30" s="216" t="s">
        <v>10</v>
      </c>
      <c r="C30" s="202"/>
      <c r="D30" s="202"/>
      <c r="E30" s="202"/>
      <c r="F30" s="202"/>
      <c r="G30" s="202"/>
      <c r="H30" s="202"/>
      <c r="I30" s="202"/>
      <c r="J30" s="202"/>
      <c r="K30" s="202"/>
      <c r="L30" s="202"/>
      <c r="M30" s="202"/>
      <c r="N30" s="205"/>
      <c r="O30" s="7"/>
      <c r="P30" s="229" t="str">
        <f>IF(■交付決定内容入力■!L13="","",■交付決定内容入力■!L13)</f>
        <v/>
      </c>
      <c r="Q30" s="229"/>
      <c r="R30" s="229"/>
      <c r="S30" s="229"/>
      <c r="T30" s="229"/>
      <c r="U30" s="229"/>
      <c r="V30" s="229"/>
      <c r="W30" s="229"/>
      <c r="X30" s="229"/>
      <c r="Y30" s="229"/>
      <c r="Z30" s="229"/>
      <c r="AA30" s="229"/>
      <c r="AB30" s="229"/>
      <c r="AC30" s="229"/>
      <c r="AD30" s="229"/>
      <c r="AE30" s="229"/>
      <c r="AF30" s="229"/>
      <c r="AG30" s="229"/>
      <c r="AH30" s="229"/>
      <c r="AI30" s="229"/>
      <c r="AJ30" s="229"/>
      <c r="AK30" s="3"/>
      <c r="AM30" s="35" t="s">
        <v>216</v>
      </c>
      <c r="AN30" s="30" t="s">
        <v>233</v>
      </c>
      <c r="AO30" s="30" t="s">
        <v>193</v>
      </c>
    </row>
    <row r="31" spans="2:41" ht="30" customHeight="1">
      <c r="B31" s="222" t="s">
        <v>11</v>
      </c>
      <c r="C31" s="223"/>
      <c r="D31" s="223"/>
      <c r="E31" s="223"/>
      <c r="F31" s="223"/>
      <c r="G31" s="223"/>
      <c r="H31" s="223"/>
      <c r="I31" s="223"/>
      <c r="J31" s="223"/>
      <c r="K31" s="223"/>
      <c r="L31" s="223"/>
      <c r="M31" s="223"/>
      <c r="N31" s="224"/>
      <c r="O31" s="82"/>
      <c r="P31" s="349" t="str">
        <f>IF(第1号!M27="","",第1号!M27)</f>
        <v/>
      </c>
      <c r="Q31" s="349"/>
      <c r="R31" s="349"/>
      <c r="S31" s="349"/>
      <c r="T31" s="349"/>
      <c r="U31" s="349"/>
      <c r="V31" s="349"/>
      <c r="W31" s="349"/>
      <c r="X31" s="349"/>
      <c r="Y31" s="349"/>
      <c r="Z31" s="349"/>
      <c r="AA31" s="349"/>
      <c r="AB31" s="349"/>
      <c r="AC31" s="349"/>
      <c r="AD31" s="349"/>
      <c r="AE31" s="349"/>
      <c r="AF31" s="349"/>
      <c r="AG31" s="349"/>
      <c r="AH31" s="349"/>
      <c r="AI31" s="349"/>
      <c r="AJ31" s="349"/>
      <c r="AK31" s="5"/>
      <c r="AM31" s="35" t="s">
        <v>216</v>
      </c>
      <c r="AN31" s="30" t="s">
        <v>234</v>
      </c>
      <c r="AO31" s="30" t="s">
        <v>235</v>
      </c>
    </row>
    <row r="33" spans="2:41" ht="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41" ht="30" customHeight="1">
      <c r="F34" s="179" t="s">
        <v>23</v>
      </c>
      <c r="G34" s="179"/>
      <c r="H34" s="179"/>
      <c r="I34" s="179"/>
      <c r="J34" s="179"/>
      <c r="K34" s="179"/>
      <c r="L34" s="179"/>
      <c r="M34" s="179"/>
      <c r="N34" s="179"/>
      <c r="O34" s="23"/>
      <c r="P34" s="180"/>
      <c r="Q34" s="180"/>
      <c r="R34" s="180"/>
      <c r="S34" s="180"/>
      <c r="T34" s="180"/>
      <c r="U34" s="180"/>
      <c r="V34" s="180"/>
      <c r="W34" s="180"/>
      <c r="X34" s="180"/>
      <c r="Y34" s="180"/>
      <c r="Z34" s="180"/>
      <c r="AA34" s="180"/>
      <c r="AB34" s="23"/>
      <c r="AC34" s="23" t="s">
        <v>236</v>
      </c>
      <c r="AD34" s="371"/>
      <c r="AE34" s="371"/>
      <c r="AF34" s="38" t="s">
        <v>237</v>
      </c>
      <c r="AG34" s="23"/>
      <c r="AH34" s="9"/>
      <c r="AI34" s="9"/>
      <c r="AJ34" s="9"/>
      <c r="AN34" s="30" t="s">
        <v>238</v>
      </c>
      <c r="AO34" s="30" t="s">
        <v>131</v>
      </c>
    </row>
    <row r="35" spans="2:41" ht="30" customHeight="1">
      <c r="F35" s="221" t="s">
        <v>24</v>
      </c>
      <c r="G35" s="221"/>
      <c r="H35" s="221"/>
      <c r="I35" s="221"/>
      <c r="J35" s="221"/>
      <c r="K35" s="221"/>
      <c r="L35" s="221"/>
      <c r="M35" s="221"/>
      <c r="N35" s="221"/>
      <c r="O35" s="37"/>
      <c r="P35" s="180"/>
      <c r="Q35" s="180"/>
      <c r="R35" s="180"/>
      <c r="S35" s="180"/>
      <c r="T35" s="180"/>
      <c r="U35" s="180"/>
      <c r="V35" s="180"/>
      <c r="W35" s="180"/>
      <c r="X35" s="180"/>
      <c r="Y35" s="180"/>
      <c r="Z35" s="180"/>
      <c r="AA35" s="180"/>
      <c r="AB35" s="37"/>
      <c r="AC35" s="23" t="s">
        <v>236</v>
      </c>
      <c r="AD35" s="371"/>
      <c r="AE35" s="371"/>
      <c r="AF35" s="38" t="s">
        <v>237</v>
      </c>
      <c r="AG35" s="23"/>
      <c r="AH35" s="9"/>
      <c r="AI35" s="9"/>
      <c r="AJ35" s="9"/>
      <c r="AN35" s="30" t="s">
        <v>239</v>
      </c>
      <c r="AO35" s="30" t="s">
        <v>132</v>
      </c>
    </row>
    <row r="36" spans="2:41" ht="30" customHeight="1">
      <c r="F36" s="221" t="s">
        <v>25</v>
      </c>
      <c r="G36" s="221"/>
      <c r="H36" s="221"/>
      <c r="I36" s="221"/>
      <c r="J36" s="221"/>
      <c r="K36" s="221"/>
      <c r="L36" s="221"/>
      <c r="M36" s="221"/>
      <c r="N36" s="221"/>
      <c r="O36" s="37"/>
      <c r="P36" s="180"/>
      <c r="Q36" s="180"/>
      <c r="R36" s="180"/>
      <c r="S36" s="180"/>
      <c r="T36" s="180"/>
      <c r="U36" s="180"/>
      <c r="V36" s="180"/>
      <c r="W36" s="180"/>
      <c r="X36" s="180"/>
      <c r="Y36" s="180"/>
      <c r="Z36" s="180"/>
      <c r="AA36" s="180"/>
      <c r="AB36" s="37"/>
      <c r="AC36" s="37"/>
      <c r="AD36" s="37"/>
      <c r="AE36" s="37"/>
      <c r="AF36" s="37"/>
      <c r="AG36" s="37"/>
      <c r="AH36" s="9"/>
      <c r="AI36" s="9"/>
      <c r="AJ36" s="9"/>
      <c r="AN36" s="30" t="s">
        <v>240</v>
      </c>
      <c r="AO36" s="30" t="s">
        <v>95</v>
      </c>
    </row>
    <row r="37" spans="2:41" ht="30" customHeight="1">
      <c r="F37" s="221" t="s">
        <v>26</v>
      </c>
      <c r="G37" s="221"/>
      <c r="H37" s="221"/>
      <c r="I37" s="221"/>
      <c r="J37" s="221"/>
      <c r="K37" s="221"/>
      <c r="L37" s="221"/>
      <c r="M37" s="221"/>
      <c r="N37" s="221"/>
      <c r="O37" s="37"/>
      <c r="P37" s="372"/>
      <c r="Q37" s="372"/>
      <c r="R37" s="372"/>
      <c r="S37" s="372"/>
      <c r="T37" s="372"/>
      <c r="U37" s="372"/>
      <c r="V37" s="372"/>
      <c r="W37" s="372"/>
      <c r="X37" s="372"/>
      <c r="Y37" s="372"/>
      <c r="Z37" s="372"/>
      <c r="AA37" s="372"/>
      <c r="AB37" s="37"/>
      <c r="AC37" s="37"/>
      <c r="AD37" s="37"/>
      <c r="AE37" s="37"/>
      <c r="AF37" s="37"/>
      <c r="AG37" s="37"/>
      <c r="AH37" s="9"/>
      <c r="AI37" s="9"/>
      <c r="AJ37" s="9"/>
      <c r="AN37" s="30" t="s">
        <v>241</v>
      </c>
      <c r="AO37" s="30" t="s">
        <v>99</v>
      </c>
    </row>
    <row r="38" spans="2:41" ht="30" customHeight="1">
      <c r="F38" s="221" t="s">
        <v>27</v>
      </c>
      <c r="G38" s="221"/>
      <c r="H38" s="221"/>
      <c r="I38" s="221"/>
      <c r="J38" s="221"/>
      <c r="K38" s="221"/>
      <c r="L38" s="221"/>
      <c r="M38" s="221"/>
      <c r="N38" s="221"/>
      <c r="O38" s="37"/>
      <c r="P38" s="373"/>
      <c r="Q38" s="373"/>
      <c r="R38" s="373"/>
      <c r="S38" s="373"/>
      <c r="T38" s="373"/>
      <c r="U38" s="373"/>
      <c r="V38" s="373"/>
      <c r="W38" s="373"/>
      <c r="X38" s="373"/>
      <c r="Y38" s="373"/>
      <c r="Z38" s="373"/>
      <c r="AA38" s="373"/>
      <c r="AB38" s="373"/>
      <c r="AC38" s="373"/>
      <c r="AD38" s="373"/>
      <c r="AE38" s="373"/>
      <c r="AF38" s="373"/>
      <c r="AG38" s="373"/>
      <c r="AH38" s="9"/>
      <c r="AI38" s="9"/>
      <c r="AJ38" s="9"/>
      <c r="AN38" s="30" t="s">
        <v>242</v>
      </c>
      <c r="AO38" s="30" t="s">
        <v>100</v>
      </c>
    </row>
    <row r="39" spans="2:41" ht="15" customHeight="1">
      <c r="AI39" s="8"/>
    </row>
    <row r="40" spans="2:41" ht="15" customHeight="1" thickBot="1">
      <c r="B40" s="1" t="s">
        <v>243</v>
      </c>
    </row>
    <row r="41" spans="2:41" ht="15" customHeight="1" thickTop="1">
      <c r="D41" s="99" t="s">
        <v>285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1"/>
      <c r="AJ41" s="102"/>
      <c r="AM41" s="1"/>
    </row>
    <row r="42" spans="2:41" ht="15" customHeight="1">
      <c r="D42" s="103" t="s">
        <v>286</v>
      </c>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4"/>
      <c r="AJ42" s="102"/>
      <c r="AM42" s="1"/>
    </row>
    <row r="43" spans="2:41" ht="15" customHeight="1">
      <c r="D43" s="103" t="s">
        <v>287</v>
      </c>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4"/>
      <c r="AJ43" s="102"/>
      <c r="AK43" s="9"/>
      <c r="AM43" s="1"/>
    </row>
    <row r="44" spans="2:41" ht="15" customHeight="1">
      <c r="D44" s="103" t="s">
        <v>288</v>
      </c>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4"/>
      <c r="AJ44" s="102"/>
      <c r="AK44" s="9"/>
      <c r="AM44" s="1"/>
    </row>
    <row r="45" spans="2:41" ht="15" customHeight="1">
      <c r="D45" s="103" t="s">
        <v>289</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4"/>
      <c r="AJ45" s="102"/>
      <c r="AK45" s="9"/>
      <c r="AM45" s="1"/>
    </row>
    <row r="46" spans="2:41" ht="15" customHeight="1">
      <c r="D46" s="103" t="s">
        <v>290</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4"/>
      <c r="AJ46" s="102"/>
      <c r="AK46" s="9"/>
      <c r="AM46" s="1"/>
    </row>
    <row r="47" spans="2:41" ht="15" customHeight="1">
      <c r="D47" s="103" t="s">
        <v>291</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4"/>
      <c r="AJ47" s="102"/>
      <c r="AK47" s="9"/>
      <c r="AM47" s="1"/>
    </row>
    <row r="48" spans="2:41" ht="15" customHeight="1">
      <c r="D48" s="103" t="s">
        <v>292</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4"/>
      <c r="AJ48" s="102"/>
      <c r="AK48" s="9"/>
      <c r="AM48" s="1"/>
    </row>
    <row r="49" spans="4:36" s="1" customFormat="1" ht="15" customHeight="1" thickBot="1">
      <c r="D49" s="105" t="s">
        <v>293</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7"/>
      <c r="AJ49" s="102"/>
    </row>
    <row r="50" spans="4:36" ht="15" customHeight="1" thickTop="1"/>
  </sheetData>
  <sheetProtection algorithmName="SHA-512" hashValue="mKnfzERpNxjCyxP9GOIFqzc/voBTb801jM3oh5m2GJYqinBdB3buGigRqPKKApT9699JRiMVrvIICcpa4Heasg==" saltValue="LmhulzUC8VQ9XMi4GweEcA==" spinCount="100000" sheet="1" objects="1" scenarios="1"/>
  <protectedRanges>
    <protectedRange sqref="AD9:AK9" name="範囲1"/>
  </protectedRanges>
  <mergeCells count="35">
    <mergeCell ref="B6:AK6"/>
    <mergeCell ref="F15:S15"/>
    <mergeCell ref="U15:X15"/>
    <mergeCell ref="Y15:AK15"/>
    <mergeCell ref="F16:S16"/>
    <mergeCell ref="B7:AK7"/>
    <mergeCell ref="B8:AK8"/>
    <mergeCell ref="AD9:AK9"/>
    <mergeCell ref="F14:S14"/>
    <mergeCell ref="U14:X14"/>
    <mergeCell ref="Y14:AK14"/>
    <mergeCell ref="B14:E14"/>
    <mergeCell ref="B15:E15"/>
    <mergeCell ref="Y16:AK16"/>
    <mergeCell ref="P38:AG38"/>
    <mergeCell ref="H20:L21"/>
    <mergeCell ref="AD20:AE21"/>
    <mergeCell ref="N20:AB21"/>
    <mergeCell ref="AD34:AE34"/>
    <mergeCell ref="B30:N30"/>
    <mergeCell ref="P30:AJ30"/>
    <mergeCell ref="B31:N31"/>
    <mergeCell ref="P31:AJ31"/>
    <mergeCell ref="F38:N38"/>
    <mergeCell ref="F34:N34"/>
    <mergeCell ref="F35:N35"/>
    <mergeCell ref="F36:N36"/>
    <mergeCell ref="F37:N37"/>
    <mergeCell ref="AO26:AO27"/>
    <mergeCell ref="AD35:AE35"/>
    <mergeCell ref="P35:AA35"/>
    <mergeCell ref="P36:AA36"/>
    <mergeCell ref="P37:AA37"/>
    <mergeCell ref="B24:AK27"/>
    <mergeCell ref="P34:AA34"/>
  </mergeCells>
  <phoneticPr fontId="3"/>
  <conditionalFormatting sqref="N20:AB21">
    <cfRule type="expression" dxfId="0" priority="1">
      <formula>$N$20=#VALUE!</formula>
    </cfRule>
  </conditionalFormatting>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9"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AO50"/>
  <sheetViews>
    <sheetView view="pageBreakPreview" topLeftCell="A7" zoomScaleNormal="100" zoomScaleSheetLayoutView="100" workbookViewId="0"/>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77" style="1" customWidth="1"/>
    <col min="42" max="16384" width="2.44140625" style="1"/>
  </cols>
  <sheetData>
    <row r="1" spans="1:40"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40" ht="15" customHeight="1">
      <c r="B4" s="1" t="s">
        <v>231</v>
      </c>
      <c r="AN4" s="1" t="s">
        <v>118</v>
      </c>
    </row>
    <row r="6" spans="1:40"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40"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row>
    <row r="8" spans="1:40" ht="15" customHeight="1">
      <c r="B8" s="187" t="s">
        <v>166</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row>
    <row r="9" spans="1:40" ht="15" customHeight="1">
      <c r="AA9" s="87"/>
      <c r="AD9" s="380"/>
      <c r="AE9" s="380"/>
      <c r="AF9" s="380"/>
      <c r="AG9" s="380"/>
      <c r="AH9" s="380"/>
      <c r="AI9" s="380"/>
      <c r="AJ9" s="380"/>
      <c r="AK9" s="380"/>
    </row>
    <row r="10" spans="1:40" ht="15" customHeight="1">
      <c r="AI10" s="8"/>
    </row>
    <row r="11" spans="1:40" ht="15" customHeight="1">
      <c r="B11" s="1" t="s">
        <v>0</v>
      </c>
      <c r="AI11" s="8"/>
    </row>
    <row r="12" spans="1:40" ht="15" customHeight="1">
      <c r="B12" s="1" t="s">
        <v>1</v>
      </c>
    </row>
    <row r="14" spans="1:40" ht="18" customHeight="1">
      <c r="B14" s="184" t="str">
        <f>IF(F14="","",U14)</f>
        <v/>
      </c>
      <c r="C14" s="184"/>
      <c r="D14" s="184"/>
      <c r="E14" s="184"/>
      <c r="F14" s="183" t="str">
        <f>IF(第1号!F14="","",第1号!F14)</f>
        <v/>
      </c>
      <c r="G14" s="183"/>
      <c r="H14" s="183"/>
      <c r="I14" s="183"/>
      <c r="J14" s="183"/>
      <c r="K14" s="183"/>
      <c r="L14" s="183"/>
      <c r="M14" s="183"/>
      <c r="N14" s="183"/>
      <c r="O14" s="183"/>
      <c r="P14" s="183"/>
      <c r="Q14" s="183"/>
      <c r="R14" s="183"/>
      <c r="S14" s="183"/>
      <c r="U14" s="184" t="s">
        <v>3</v>
      </c>
      <c r="V14" s="184"/>
      <c r="W14" s="184"/>
      <c r="X14" s="184"/>
      <c r="Y14" s="183" t="str">
        <f>IF(第1号!Y14="","",第1号!Y14)</f>
        <v/>
      </c>
      <c r="Z14" s="183"/>
      <c r="AA14" s="183"/>
      <c r="AB14" s="183"/>
      <c r="AC14" s="183"/>
      <c r="AD14" s="183"/>
      <c r="AE14" s="183"/>
      <c r="AF14" s="183"/>
      <c r="AG14" s="183"/>
      <c r="AH14" s="183"/>
      <c r="AI14" s="183"/>
      <c r="AJ14" s="183"/>
      <c r="AK14" s="183"/>
      <c r="AM14" s="35" t="s">
        <v>209</v>
      </c>
    </row>
    <row r="15" spans="1:40" ht="18" customHeight="1">
      <c r="B15" s="184" t="str">
        <f>IF(F15="","",U15)</f>
        <v/>
      </c>
      <c r="C15" s="184"/>
      <c r="D15" s="184"/>
      <c r="E15" s="184"/>
      <c r="F15" s="183" t="str">
        <f>IF(第1号!F15="","",第1号!F15)</f>
        <v/>
      </c>
      <c r="G15" s="183"/>
      <c r="H15" s="183"/>
      <c r="I15" s="183"/>
      <c r="J15" s="183"/>
      <c r="K15" s="183"/>
      <c r="L15" s="183"/>
      <c r="M15" s="183"/>
      <c r="N15" s="183"/>
      <c r="O15" s="183"/>
      <c r="P15" s="183"/>
      <c r="Q15" s="183"/>
      <c r="R15" s="183"/>
      <c r="S15" s="183"/>
      <c r="U15" s="184" t="s">
        <v>4</v>
      </c>
      <c r="V15" s="184"/>
      <c r="W15" s="184"/>
      <c r="X15" s="184"/>
      <c r="Y15" s="183" t="str">
        <f>IF(第1号!Y15="","",第1号!Y15)</f>
        <v/>
      </c>
      <c r="Z15" s="183"/>
      <c r="AA15" s="183"/>
      <c r="AB15" s="183"/>
      <c r="AC15" s="183"/>
      <c r="AD15" s="183"/>
      <c r="AE15" s="183"/>
      <c r="AF15" s="183"/>
      <c r="AG15" s="183"/>
      <c r="AH15" s="183"/>
      <c r="AI15" s="183"/>
      <c r="AJ15" s="183"/>
      <c r="AK15" s="183"/>
      <c r="AM15" s="35" t="s">
        <v>209</v>
      </c>
    </row>
    <row r="16" spans="1:40" ht="15" customHeight="1">
      <c r="F16" s="183" t="str">
        <f>IF(第1号!F16="","",第1号!F16)</f>
        <v/>
      </c>
      <c r="G16" s="183"/>
      <c r="H16" s="183"/>
      <c r="I16" s="183"/>
      <c r="J16" s="183"/>
      <c r="K16" s="183"/>
      <c r="L16" s="183"/>
      <c r="M16" s="183"/>
      <c r="N16" s="183"/>
      <c r="O16" s="183"/>
      <c r="P16" s="183"/>
      <c r="Q16" s="183"/>
      <c r="R16" s="183"/>
      <c r="S16" s="183"/>
      <c r="Y16" s="183" t="str">
        <f>IF(第1号!Y16="","",第1号!Y16)</f>
        <v/>
      </c>
      <c r="Z16" s="183"/>
      <c r="AA16" s="183"/>
      <c r="AB16" s="183"/>
      <c r="AC16" s="183"/>
      <c r="AD16" s="183"/>
      <c r="AE16" s="183"/>
      <c r="AF16" s="183"/>
      <c r="AG16" s="183"/>
      <c r="AH16" s="183"/>
      <c r="AI16" s="183"/>
      <c r="AJ16" s="183"/>
      <c r="AK16" s="183"/>
      <c r="AM16" s="35" t="s">
        <v>209</v>
      </c>
    </row>
    <row r="17" spans="2:41" ht="15" customHeight="1">
      <c r="Q17" s="8"/>
      <c r="AI17" s="8"/>
    </row>
    <row r="18" spans="2:41" ht="15" customHeight="1">
      <c r="B18" s="185" t="str">
        <f>"　"&amp;TEXT(AO19,"ggg")&amp;IF(TEXT(AO19,"e")="1","元年",TEXT(AO19,"e年"))&amp;TEXT(AO19,"m月d日")&amp;AO20</f>
        <v>　付けで交付決定のあった、標記助成金について、燃料電池自動車用水素供給設備需要創出活動費支援事業における燃料電池自動車用水素供給設備の設備運営費に関する助成金交付要綱第17条第3項の規定に基づき、助成金を返還しましたので報告します。</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M18" s="35" t="s">
        <v>209</v>
      </c>
      <c r="AN18" s="31" t="s">
        <v>98</v>
      </c>
      <c r="AO18" s="65" t="s">
        <v>189</v>
      </c>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32"/>
      <c r="AO19" s="86" t="str">
        <f>IF(■交付決定内容入力■!AD9="","",■交付決定内容入力■!AD9)</f>
        <v/>
      </c>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31" t="s">
        <v>129</v>
      </c>
      <c r="AO20" s="347" t="s">
        <v>302</v>
      </c>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32"/>
      <c r="AO21" s="348"/>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41" ht="15" customHeight="1">
      <c r="S23" s="189" t="s">
        <v>2</v>
      </c>
      <c r="T23" s="189"/>
      <c r="AI23" s="8"/>
    </row>
    <row r="24" spans="2:41" ht="15" customHeight="1">
      <c r="AI24" s="8"/>
    </row>
    <row r="25" spans="2:41" ht="30" customHeight="1">
      <c r="B25" s="216" t="s">
        <v>10</v>
      </c>
      <c r="C25" s="202"/>
      <c r="D25" s="202"/>
      <c r="E25" s="202"/>
      <c r="F25" s="202"/>
      <c r="G25" s="202"/>
      <c r="H25" s="202"/>
      <c r="I25" s="202"/>
      <c r="J25" s="202"/>
      <c r="K25" s="202"/>
      <c r="L25" s="202"/>
      <c r="M25" s="202"/>
      <c r="N25" s="205"/>
      <c r="O25" s="7"/>
      <c r="P25" s="229" t="str">
        <f>IF(■交付決定内容入力■!L13="","",■交付決定内容入力■!L13)</f>
        <v/>
      </c>
      <c r="Q25" s="229"/>
      <c r="R25" s="229"/>
      <c r="S25" s="229"/>
      <c r="T25" s="229"/>
      <c r="U25" s="229"/>
      <c r="V25" s="229"/>
      <c r="W25" s="229"/>
      <c r="X25" s="229"/>
      <c r="Y25" s="229"/>
      <c r="Z25" s="229"/>
      <c r="AA25" s="229"/>
      <c r="AB25" s="229"/>
      <c r="AC25" s="229"/>
      <c r="AD25" s="229"/>
      <c r="AE25" s="229"/>
      <c r="AF25" s="229"/>
      <c r="AG25" s="229"/>
      <c r="AH25" s="229"/>
      <c r="AI25" s="229"/>
      <c r="AJ25" s="229"/>
      <c r="AK25" s="3"/>
      <c r="AM25" s="35" t="s">
        <v>223</v>
      </c>
    </row>
    <row r="26" spans="2:41" ht="30" customHeight="1">
      <c r="B26" s="217" t="s">
        <v>11</v>
      </c>
      <c r="C26" s="218"/>
      <c r="D26" s="218"/>
      <c r="E26" s="218"/>
      <c r="F26" s="218"/>
      <c r="G26" s="218"/>
      <c r="H26" s="218"/>
      <c r="I26" s="218"/>
      <c r="J26" s="218"/>
      <c r="K26" s="218"/>
      <c r="L26" s="218"/>
      <c r="M26" s="218"/>
      <c r="N26" s="225"/>
      <c r="O26" s="78"/>
      <c r="P26" s="219" t="str">
        <f>IF(第1号!M27="","",第1号!M27)</f>
        <v/>
      </c>
      <c r="Q26" s="219"/>
      <c r="R26" s="219"/>
      <c r="S26" s="219"/>
      <c r="T26" s="219"/>
      <c r="U26" s="219"/>
      <c r="V26" s="219"/>
      <c r="W26" s="219"/>
      <c r="X26" s="219"/>
      <c r="Y26" s="219"/>
      <c r="Z26" s="219"/>
      <c r="AA26" s="219"/>
      <c r="AB26" s="219"/>
      <c r="AC26" s="219"/>
      <c r="AD26" s="219"/>
      <c r="AE26" s="219"/>
      <c r="AF26" s="219"/>
      <c r="AG26" s="219"/>
      <c r="AH26" s="219"/>
      <c r="AI26" s="219"/>
      <c r="AJ26" s="219"/>
      <c r="AK26" s="4"/>
      <c r="AM26" s="35" t="s">
        <v>223</v>
      </c>
    </row>
    <row r="27" spans="2:41" ht="30" customHeight="1">
      <c r="B27" s="222" t="s">
        <v>58</v>
      </c>
      <c r="C27" s="223"/>
      <c r="D27" s="223"/>
      <c r="E27" s="223"/>
      <c r="F27" s="223"/>
      <c r="G27" s="223"/>
      <c r="H27" s="223"/>
      <c r="I27" s="223"/>
      <c r="J27" s="223"/>
      <c r="K27" s="223"/>
      <c r="L27" s="223"/>
      <c r="M27" s="223"/>
      <c r="N27" s="224"/>
      <c r="O27" s="82"/>
      <c r="P27" s="226"/>
      <c r="Q27" s="226"/>
      <c r="R27" s="226"/>
      <c r="S27" s="226"/>
      <c r="T27" s="226"/>
      <c r="U27" s="76" t="s">
        <v>12</v>
      </c>
      <c r="V27" s="76"/>
      <c r="W27" s="76"/>
      <c r="X27" s="76"/>
      <c r="Y27" s="76"/>
      <c r="Z27" s="76"/>
      <c r="AA27" s="76"/>
      <c r="AB27" s="76"/>
      <c r="AC27" s="76"/>
      <c r="AD27" s="76"/>
      <c r="AE27" s="76"/>
      <c r="AF27" s="76"/>
      <c r="AG27" s="76"/>
      <c r="AH27" s="76"/>
      <c r="AI27" s="76"/>
      <c r="AJ27" s="76"/>
      <c r="AK27" s="5"/>
    </row>
    <row r="28" spans="2:41" ht="18" customHeight="1">
      <c r="B28" s="199" t="s">
        <v>59</v>
      </c>
      <c r="C28" s="184"/>
      <c r="D28" s="184"/>
      <c r="E28" s="184"/>
      <c r="F28" s="184"/>
      <c r="G28" s="184"/>
      <c r="H28" s="184"/>
      <c r="I28" s="184"/>
      <c r="J28" s="184"/>
      <c r="K28" s="184"/>
      <c r="L28" s="184"/>
      <c r="M28" s="184"/>
      <c r="N28" s="200"/>
      <c r="O28" s="381" t="s">
        <v>55</v>
      </c>
      <c r="P28" s="382"/>
      <c r="Q28" s="383"/>
      <c r="R28" s="81"/>
      <c r="S28" s="384"/>
      <c r="T28" s="384"/>
      <c r="U28" s="384"/>
      <c r="V28" s="384"/>
      <c r="W28" s="384"/>
      <c r="X28" s="81" t="s">
        <v>12</v>
      </c>
      <c r="Y28" s="81"/>
      <c r="Z28" s="81"/>
      <c r="AA28" s="81"/>
      <c r="AB28" s="386"/>
      <c r="AC28" s="386"/>
      <c r="AD28" s="386"/>
      <c r="AE28" s="386"/>
      <c r="AF28" s="386"/>
      <c r="AG28" s="386"/>
      <c r="AH28" s="386"/>
      <c r="AI28" s="81"/>
      <c r="AJ28" s="81"/>
      <c r="AK28" s="25"/>
    </row>
    <row r="29" spans="2:41" ht="18" customHeight="1">
      <c r="B29" s="199"/>
      <c r="C29" s="184"/>
      <c r="D29" s="184"/>
      <c r="E29" s="184"/>
      <c r="F29" s="184"/>
      <c r="G29" s="184"/>
      <c r="H29" s="184"/>
      <c r="I29" s="184"/>
      <c r="J29" s="184"/>
      <c r="K29" s="184"/>
      <c r="L29" s="184"/>
      <c r="M29" s="184"/>
      <c r="N29" s="200"/>
      <c r="O29" s="231" t="s">
        <v>56</v>
      </c>
      <c r="P29" s="218"/>
      <c r="Q29" s="225"/>
      <c r="R29" s="74"/>
      <c r="S29" s="350"/>
      <c r="T29" s="350"/>
      <c r="U29" s="350"/>
      <c r="V29" s="350"/>
      <c r="W29" s="350"/>
      <c r="X29" s="74" t="s">
        <v>12</v>
      </c>
      <c r="Y29" s="74"/>
      <c r="Z29" s="74"/>
      <c r="AA29" s="74"/>
      <c r="AB29" s="351"/>
      <c r="AC29" s="351"/>
      <c r="AD29" s="351"/>
      <c r="AE29" s="351"/>
      <c r="AF29" s="351"/>
      <c r="AG29" s="351"/>
      <c r="AH29" s="351"/>
      <c r="AI29" s="74"/>
      <c r="AJ29" s="74"/>
      <c r="AK29" s="4"/>
    </row>
    <row r="30" spans="2:41" ht="18" customHeight="1">
      <c r="B30" s="199"/>
      <c r="C30" s="184"/>
      <c r="D30" s="184"/>
      <c r="E30" s="184"/>
      <c r="F30" s="184"/>
      <c r="G30" s="184"/>
      <c r="H30" s="184"/>
      <c r="I30" s="184"/>
      <c r="J30" s="184"/>
      <c r="K30" s="184"/>
      <c r="L30" s="184"/>
      <c r="M30" s="184"/>
      <c r="N30" s="200"/>
      <c r="O30" s="172" t="s">
        <v>57</v>
      </c>
      <c r="P30" s="173"/>
      <c r="Q30" s="174"/>
      <c r="R30" s="22"/>
      <c r="S30" s="175"/>
      <c r="T30" s="175"/>
      <c r="U30" s="175"/>
      <c r="V30" s="175"/>
      <c r="W30" s="175"/>
      <c r="X30" s="22" t="s">
        <v>12</v>
      </c>
      <c r="Y30" s="22"/>
      <c r="Z30" s="22"/>
      <c r="AA30" s="22"/>
      <c r="AB30" s="387"/>
      <c r="AC30" s="387"/>
      <c r="AD30" s="387"/>
      <c r="AE30" s="387"/>
      <c r="AF30" s="387"/>
      <c r="AG30" s="387"/>
      <c r="AH30" s="387"/>
      <c r="AI30" s="22"/>
      <c r="AJ30" s="22"/>
      <c r="AK30" s="13"/>
    </row>
    <row r="31" spans="2:41" ht="18" customHeight="1">
      <c r="B31" s="193" t="s">
        <v>60</v>
      </c>
      <c r="C31" s="194"/>
      <c r="D31" s="194"/>
      <c r="E31" s="194"/>
      <c r="F31" s="194"/>
      <c r="G31" s="194"/>
      <c r="H31" s="194"/>
      <c r="I31" s="194"/>
      <c r="J31" s="194"/>
      <c r="K31" s="194"/>
      <c r="L31" s="194"/>
      <c r="M31" s="194"/>
      <c r="N31" s="195"/>
      <c r="O31" s="204" t="s">
        <v>55</v>
      </c>
      <c r="P31" s="202"/>
      <c r="Q31" s="205"/>
      <c r="R31" s="75"/>
      <c r="S31" s="171"/>
      <c r="T31" s="171"/>
      <c r="U31" s="171"/>
      <c r="V31" s="171"/>
      <c r="W31" s="171"/>
      <c r="X31" s="75" t="s">
        <v>12</v>
      </c>
      <c r="Y31" s="75"/>
      <c r="Z31" s="75"/>
      <c r="AA31" s="75"/>
      <c r="AB31" s="388"/>
      <c r="AC31" s="388"/>
      <c r="AD31" s="388"/>
      <c r="AE31" s="388"/>
      <c r="AF31" s="388"/>
      <c r="AG31" s="388"/>
      <c r="AH31" s="388"/>
      <c r="AI31" s="75"/>
      <c r="AJ31" s="75"/>
      <c r="AK31" s="3"/>
    </row>
    <row r="32" spans="2:41" ht="18" customHeight="1">
      <c r="B32" s="199"/>
      <c r="C32" s="184"/>
      <c r="D32" s="184"/>
      <c r="E32" s="184"/>
      <c r="F32" s="184"/>
      <c r="G32" s="184"/>
      <c r="H32" s="184"/>
      <c r="I32" s="184"/>
      <c r="J32" s="184"/>
      <c r="K32" s="184"/>
      <c r="L32" s="184"/>
      <c r="M32" s="184"/>
      <c r="N32" s="200"/>
      <c r="O32" s="231" t="s">
        <v>56</v>
      </c>
      <c r="P32" s="218"/>
      <c r="Q32" s="225"/>
      <c r="R32" s="74"/>
      <c r="S32" s="350"/>
      <c r="T32" s="350"/>
      <c r="U32" s="350"/>
      <c r="V32" s="350"/>
      <c r="W32" s="350"/>
      <c r="X32" s="74" t="s">
        <v>12</v>
      </c>
      <c r="Y32" s="74"/>
      <c r="Z32" s="74"/>
      <c r="AA32" s="74"/>
      <c r="AB32" s="351"/>
      <c r="AC32" s="351"/>
      <c r="AD32" s="351"/>
      <c r="AE32" s="351"/>
      <c r="AF32" s="351"/>
      <c r="AG32" s="351"/>
      <c r="AH32" s="351"/>
      <c r="AI32" s="74"/>
      <c r="AJ32" s="74"/>
      <c r="AK32" s="4"/>
    </row>
    <row r="33" spans="2:37" ht="18" customHeight="1">
      <c r="B33" s="196"/>
      <c r="C33" s="179"/>
      <c r="D33" s="179"/>
      <c r="E33" s="179"/>
      <c r="F33" s="179"/>
      <c r="G33" s="179"/>
      <c r="H33" s="179"/>
      <c r="I33" s="179"/>
      <c r="J33" s="179"/>
      <c r="K33" s="179"/>
      <c r="L33" s="179"/>
      <c r="M33" s="179"/>
      <c r="N33" s="197"/>
      <c r="O33" s="233" t="s">
        <v>57</v>
      </c>
      <c r="P33" s="223"/>
      <c r="Q33" s="224"/>
      <c r="R33" s="76"/>
      <c r="S33" s="226"/>
      <c r="T33" s="226"/>
      <c r="U33" s="226"/>
      <c r="V33" s="226"/>
      <c r="W33" s="226"/>
      <c r="X33" s="76" t="s">
        <v>12</v>
      </c>
      <c r="Y33" s="76"/>
      <c r="Z33" s="76"/>
      <c r="AA33" s="76"/>
      <c r="AB33" s="385"/>
      <c r="AC33" s="385"/>
      <c r="AD33" s="385"/>
      <c r="AE33" s="385"/>
      <c r="AF33" s="385"/>
      <c r="AG33" s="385"/>
      <c r="AH33" s="385"/>
      <c r="AI33" s="76"/>
      <c r="AJ33" s="76"/>
      <c r="AK33" s="5"/>
    </row>
    <row r="34" spans="2:37" ht="18" customHeight="1">
      <c r="B34" s="193" t="s">
        <v>61</v>
      </c>
      <c r="C34" s="194"/>
      <c r="D34" s="194"/>
      <c r="E34" s="194"/>
      <c r="F34" s="194"/>
      <c r="G34" s="194"/>
      <c r="H34" s="194"/>
      <c r="I34" s="194"/>
      <c r="J34" s="194"/>
      <c r="K34" s="194"/>
      <c r="L34" s="194"/>
      <c r="M34" s="194"/>
      <c r="N34" s="195"/>
      <c r="O34" s="204" t="s">
        <v>55</v>
      </c>
      <c r="P34" s="202"/>
      <c r="Q34" s="205"/>
      <c r="R34" s="75"/>
      <c r="S34" s="171"/>
      <c r="T34" s="171"/>
      <c r="U34" s="171"/>
      <c r="V34" s="171"/>
      <c r="W34" s="171"/>
      <c r="X34" s="75" t="s">
        <v>12</v>
      </c>
      <c r="Y34" s="75"/>
      <c r="Z34" s="75"/>
      <c r="AA34" s="75"/>
      <c r="AB34" s="26"/>
      <c r="AC34" s="26"/>
      <c r="AD34" s="26"/>
      <c r="AE34" s="26"/>
      <c r="AF34" s="26"/>
      <c r="AG34" s="26"/>
      <c r="AH34" s="26"/>
      <c r="AI34" s="75"/>
      <c r="AJ34" s="75"/>
      <c r="AK34" s="3"/>
    </row>
    <row r="35" spans="2:37" ht="18" customHeight="1">
      <c r="B35" s="199"/>
      <c r="C35" s="184"/>
      <c r="D35" s="184"/>
      <c r="E35" s="184"/>
      <c r="F35" s="184"/>
      <c r="G35" s="184"/>
      <c r="H35" s="184"/>
      <c r="I35" s="184"/>
      <c r="J35" s="184"/>
      <c r="K35" s="184"/>
      <c r="L35" s="184"/>
      <c r="M35" s="184"/>
      <c r="N35" s="200"/>
      <c r="O35" s="231" t="s">
        <v>56</v>
      </c>
      <c r="P35" s="218"/>
      <c r="Q35" s="225"/>
      <c r="R35" s="74"/>
      <c r="S35" s="350"/>
      <c r="T35" s="350"/>
      <c r="U35" s="350"/>
      <c r="V35" s="350"/>
      <c r="W35" s="350"/>
      <c r="X35" s="74" t="s">
        <v>12</v>
      </c>
      <c r="Y35" s="74"/>
      <c r="Z35" s="74"/>
      <c r="AA35" s="74"/>
      <c r="AB35" s="27"/>
      <c r="AC35" s="27"/>
      <c r="AD35" s="27"/>
      <c r="AE35" s="27"/>
      <c r="AF35" s="27"/>
      <c r="AG35" s="27"/>
      <c r="AH35" s="27"/>
      <c r="AI35" s="74"/>
      <c r="AJ35" s="74"/>
      <c r="AK35" s="4"/>
    </row>
    <row r="36" spans="2:37" ht="18" customHeight="1">
      <c r="B36" s="196"/>
      <c r="C36" s="179"/>
      <c r="D36" s="179"/>
      <c r="E36" s="179"/>
      <c r="F36" s="179"/>
      <c r="G36" s="179"/>
      <c r="H36" s="179"/>
      <c r="I36" s="179"/>
      <c r="J36" s="179"/>
      <c r="K36" s="179"/>
      <c r="L36" s="179"/>
      <c r="M36" s="179"/>
      <c r="N36" s="197"/>
      <c r="O36" s="233" t="s">
        <v>57</v>
      </c>
      <c r="P36" s="223"/>
      <c r="Q36" s="224"/>
      <c r="R36" s="76"/>
      <c r="S36" s="226"/>
      <c r="T36" s="226"/>
      <c r="U36" s="226"/>
      <c r="V36" s="226"/>
      <c r="W36" s="226"/>
      <c r="X36" s="76" t="s">
        <v>12</v>
      </c>
      <c r="Y36" s="76"/>
      <c r="Z36" s="76"/>
      <c r="AA36" s="76"/>
      <c r="AB36" s="28"/>
      <c r="AC36" s="28"/>
      <c r="AD36" s="28"/>
      <c r="AE36" s="28"/>
      <c r="AF36" s="28"/>
      <c r="AG36" s="28"/>
      <c r="AH36" s="28"/>
      <c r="AI36" s="76"/>
      <c r="AJ36" s="76"/>
      <c r="AK36" s="5"/>
    </row>
    <row r="37" spans="2:37" ht="15" customHeight="1">
      <c r="AB37" s="73"/>
      <c r="AC37" s="73"/>
      <c r="AD37" s="73"/>
      <c r="AE37" s="73"/>
      <c r="AF37" s="73"/>
      <c r="AG37" s="73"/>
      <c r="AH37" s="73"/>
    </row>
    <row r="38" spans="2:37" ht="15" customHeight="1">
      <c r="AB38" s="73"/>
      <c r="AC38" s="73"/>
      <c r="AD38" s="73"/>
      <c r="AE38" s="73"/>
      <c r="AF38" s="73"/>
      <c r="AG38" s="73"/>
      <c r="AH38" s="73"/>
    </row>
    <row r="39" spans="2:37" ht="15" customHeight="1">
      <c r="AB39" s="73"/>
      <c r="AC39" s="73"/>
      <c r="AD39" s="73"/>
      <c r="AE39" s="73"/>
      <c r="AF39" s="73"/>
      <c r="AG39" s="73"/>
      <c r="AH39" s="73"/>
    </row>
    <row r="40" spans="2:37" ht="15" customHeight="1">
      <c r="AB40" s="73"/>
      <c r="AC40" s="73"/>
      <c r="AD40" s="73"/>
      <c r="AE40" s="73"/>
      <c r="AF40" s="73"/>
      <c r="AG40" s="73"/>
      <c r="AH40" s="73"/>
    </row>
    <row r="41" spans="2:37" ht="15" customHeight="1">
      <c r="AB41" s="73"/>
      <c r="AC41" s="73"/>
      <c r="AD41" s="73"/>
      <c r="AE41" s="73"/>
      <c r="AF41" s="73"/>
      <c r="AG41" s="73"/>
      <c r="AH41" s="73"/>
    </row>
    <row r="42" spans="2:37" ht="15" customHeight="1">
      <c r="AB42" s="73"/>
      <c r="AC42" s="73"/>
      <c r="AD42" s="73"/>
      <c r="AE42" s="73"/>
      <c r="AF42" s="73"/>
      <c r="AG42" s="73"/>
      <c r="AH42" s="73"/>
    </row>
    <row r="43" spans="2:37" ht="15" customHeight="1">
      <c r="AB43" s="73"/>
      <c r="AC43" s="73"/>
      <c r="AD43" s="73"/>
      <c r="AE43" s="73"/>
      <c r="AF43" s="73"/>
      <c r="AG43" s="73"/>
      <c r="AH43" s="73"/>
    </row>
    <row r="44" spans="2:37" ht="15" customHeight="1">
      <c r="AB44" s="73"/>
      <c r="AC44" s="73"/>
      <c r="AD44" s="73"/>
      <c r="AE44" s="73"/>
      <c r="AF44" s="73"/>
      <c r="AG44" s="73"/>
      <c r="AH44" s="73"/>
    </row>
    <row r="45" spans="2:37" ht="15" customHeight="1">
      <c r="AB45" s="73"/>
      <c r="AC45" s="73"/>
      <c r="AD45" s="73"/>
      <c r="AE45" s="73"/>
      <c r="AF45" s="73"/>
      <c r="AG45" s="73"/>
      <c r="AH45" s="73"/>
    </row>
    <row r="46" spans="2:37" ht="15" customHeight="1">
      <c r="AB46" s="73"/>
      <c r="AC46" s="73"/>
      <c r="AD46" s="73"/>
      <c r="AE46" s="73"/>
      <c r="AF46" s="73"/>
      <c r="AG46" s="73"/>
      <c r="AH46" s="73"/>
    </row>
    <row r="47" spans="2:37" ht="15" customHeight="1">
      <c r="AB47" s="73"/>
      <c r="AC47" s="73"/>
      <c r="AD47" s="73"/>
      <c r="AE47" s="73"/>
      <c r="AF47" s="73"/>
      <c r="AG47" s="73"/>
      <c r="AH47" s="73"/>
    </row>
    <row r="48" spans="2:37" ht="15" customHeight="1">
      <c r="AB48" s="73"/>
      <c r="AC48" s="73"/>
      <c r="AD48" s="73"/>
      <c r="AE48" s="73"/>
      <c r="AF48" s="73"/>
      <c r="AG48" s="73"/>
      <c r="AH48" s="73"/>
    </row>
    <row r="49" spans="28:34" ht="15" customHeight="1">
      <c r="AB49" s="73"/>
      <c r="AC49" s="73"/>
      <c r="AD49" s="73"/>
      <c r="AE49" s="73"/>
      <c r="AF49" s="73"/>
      <c r="AG49" s="73"/>
      <c r="AH49" s="73"/>
    </row>
    <row r="50" spans="28:34" ht="15" customHeight="1">
      <c r="AB50" s="73"/>
      <c r="AC50" s="73"/>
      <c r="AD50" s="73"/>
      <c r="AE50" s="73"/>
      <c r="AF50" s="73"/>
      <c r="AG50" s="73"/>
      <c r="AH50" s="73"/>
    </row>
  </sheetData>
  <sheetProtection algorithmName="SHA-512" hashValue="FvU4H1sLUhYAyxiAuKPcMrrgSnHuWLhdVDnUxhwXz+Oa2KvTSH/t03Q6IAP+h3186PQHIDqZfP5ZA3j15PlYRg==" saltValue="zOh1qAIPF/oL4kQ3Ok0cfA==" spinCount="100000" sheet="1" objects="1" scenarios="1"/>
  <mergeCells count="50">
    <mergeCell ref="B6:AK6"/>
    <mergeCell ref="AB33:AH33"/>
    <mergeCell ref="B34:N36"/>
    <mergeCell ref="O34:Q34"/>
    <mergeCell ref="S34:W34"/>
    <mergeCell ref="O35:Q35"/>
    <mergeCell ref="S35:W35"/>
    <mergeCell ref="O36:Q36"/>
    <mergeCell ref="S36:W36"/>
    <mergeCell ref="AB32:AH32"/>
    <mergeCell ref="AB28:AH28"/>
    <mergeCell ref="S29:W29"/>
    <mergeCell ref="AB29:AH29"/>
    <mergeCell ref="S30:W30"/>
    <mergeCell ref="AB30:AH30"/>
    <mergeCell ref="AB31:AH31"/>
    <mergeCell ref="S32:W32"/>
    <mergeCell ref="O30:Q30"/>
    <mergeCell ref="S31:W31"/>
    <mergeCell ref="B28:N30"/>
    <mergeCell ref="O28:Q28"/>
    <mergeCell ref="O29:Q29"/>
    <mergeCell ref="S28:W28"/>
    <mergeCell ref="B31:N33"/>
    <mergeCell ref="O31:Q31"/>
    <mergeCell ref="O32:Q32"/>
    <mergeCell ref="O33:Q33"/>
    <mergeCell ref="S33:W33"/>
    <mergeCell ref="B27:N27"/>
    <mergeCell ref="P27:T27"/>
    <mergeCell ref="B25:N25"/>
    <mergeCell ref="P25:AJ25"/>
    <mergeCell ref="B26:N26"/>
    <mergeCell ref="P26:AJ26"/>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5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O50"/>
  <sheetViews>
    <sheetView view="pageBreakPreview" zoomScaleNormal="100" zoomScaleSheetLayoutView="100" workbookViewId="0">
      <selection activeCell="T12" sqref="T12"/>
    </sheetView>
  </sheetViews>
  <sheetFormatPr defaultColWidth="2.44140625" defaultRowHeight="15" customHeight="1"/>
  <cols>
    <col min="1" max="1" width="1.33203125" style="1" customWidth="1"/>
    <col min="2" max="37" width="2.44140625" style="1"/>
    <col min="38" max="38" width="1.33203125" style="1" customWidth="1"/>
    <col min="39" max="39" width="2.44140625" style="35"/>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87" t="s">
        <v>294</v>
      </c>
    </row>
    <row r="4" spans="1:41" ht="15" customHeight="1">
      <c r="B4" s="1" t="s">
        <v>211</v>
      </c>
      <c r="AN4" s="110" t="s">
        <v>328</v>
      </c>
      <c r="AO4" s="23"/>
    </row>
    <row r="5" spans="1:41" ht="15" customHeight="1">
      <c r="AN5" s="29" t="s">
        <v>64</v>
      </c>
      <c r="AO5" s="29" t="s">
        <v>65</v>
      </c>
    </row>
    <row r="6" spans="1:41"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N6" s="79"/>
      <c r="AO6" s="12"/>
    </row>
    <row r="7" spans="1:41"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N7" s="70"/>
      <c r="AO7" s="24"/>
    </row>
    <row r="8" spans="1:41" ht="15" customHeight="1">
      <c r="B8" s="187" t="s">
        <v>139</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N8" s="70"/>
      <c r="AO8" s="24"/>
    </row>
    <row r="9" spans="1:41" ht="15" customHeight="1">
      <c r="AA9" s="87" t="s">
        <v>244</v>
      </c>
      <c r="AD9" s="188"/>
      <c r="AE9" s="188"/>
      <c r="AF9" s="188"/>
      <c r="AG9" s="188"/>
      <c r="AH9" s="188"/>
      <c r="AI9" s="188"/>
      <c r="AJ9" s="188"/>
      <c r="AK9" s="188"/>
      <c r="AN9" s="30" t="s">
        <v>205</v>
      </c>
      <c r="AO9" s="30" t="s">
        <v>206</v>
      </c>
    </row>
    <row r="10" spans="1:41" ht="15" customHeight="1">
      <c r="AI10" s="8"/>
      <c r="AN10" s="70"/>
      <c r="AO10" s="24"/>
    </row>
    <row r="11" spans="1:41" ht="15" customHeight="1">
      <c r="B11" s="1" t="s">
        <v>0</v>
      </c>
      <c r="AI11" s="8"/>
      <c r="AN11" s="70"/>
      <c r="AO11" s="24"/>
    </row>
    <row r="12" spans="1:41" ht="15" customHeight="1">
      <c r="B12" s="1" t="s">
        <v>1</v>
      </c>
      <c r="AN12" s="70"/>
      <c r="AO12" s="24"/>
    </row>
    <row r="13" spans="1:41" ht="15" customHeight="1">
      <c r="AN13" s="70"/>
      <c r="AO13" s="24"/>
    </row>
    <row r="14" spans="1:41" ht="18" customHeight="1">
      <c r="B14" s="184" t="str">
        <f>IF(F14="","",U14)</f>
        <v/>
      </c>
      <c r="C14" s="184"/>
      <c r="D14" s="184"/>
      <c r="E14" s="184"/>
      <c r="F14" s="183"/>
      <c r="G14" s="183"/>
      <c r="H14" s="183"/>
      <c r="I14" s="183"/>
      <c r="J14" s="183"/>
      <c r="K14" s="183"/>
      <c r="L14" s="183"/>
      <c r="M14" s="183"/>
      <c r="N14" s="183"/>
      <c r="O14" s="183"/>
      <c r="P14" s="183"/>
      <c r="Q14" s="183"/>
      <c r="R14" s="183"/>
      <c r="S14" s="183"/>
      <c r="U14" s="184" t="s">
        <v>3</v>
      </c>
      <c r="V14" s="184"/>
      <c r="W14" s="184"/>
      <c r="X14" s="184"/>
      <c r="Y14" s="183"/>
      <c r="Z14" s="183"/>
      <c r="AA14" s="183"/>
      <c r="AB14" s="183"/>
      <c r="AC14" s="183"/>
      <c r="AD14" s="183"/>
      <c r="AE14" s="183"/>
      <c r="AF14" s="183"/>
      <c r="AG14" s="183"/>
      <c r="AH14" s="183"/>
      <c r="AI14" s="183"/>
      <c r="AJ14" s="183"/>
      <c r="AK14" s="183"/>
      <c r="AN14" s="30" t="s">
        <v>3</v>
      </c>
      <c r="AO14" s="30" t="s">
        <v>83</v>
      </c>
    </row>
    <row r="15" spans="1:41" ht="18" customHeight="1">
      <c r="B15" s="184" t="str">
        <f>IF(F15="","",U15)</f>
        <v/>
      </c>
      <c r="C15" s="184"/>
      <c r="D15" s="184"/>
      <c r="E15" s="184"/>
      <c r="F15" s="183"/>
      <c r="G15" s="183"/>
      <c r="H15" s="183"/>
      <c r="I15" s="183"/>
      <c r="J15" s="183"/>
      <c r="K15" s="183"/>
      <c r="L15" s="183"/>
      <c r="M15" s="183"/>
      <c r="N15" s="183"/>
      <c r="O15" s="183"/>
      <c r="P15" s="183"/>
      <c r="Q15" s="183"/>
      <c r="R15" s="183"/>
      <c r="S15" s="183"/>
      <c r="U15" s="184" t="s">
        <v>4</v>
      </c>
      <c r="V15" s="184"/>
      <c r="W15" s="184"/>
      <c r="X15" s="184"/>
      <c r="Y15" s="183"/>
      <c r="Z15" s="183"/>
      <c r="AA15" s="183"/>
      <c r="AB15" s="183"/>
      <c r="AC15" s="183"/>
      <c r="AD15" s="183"/>
      <c r="AE15" s="183"/>
      <c r="AF15" s="183"/>
      <c r="AG15" s="183"/>
      <c r="AH15" s="183"/>
      <c r="AI15" s="183"/>
      <c r="AJ15" s="183"/>
      <c r="AK15" s="183"/>
      <c r="AN15" s="30" t="s">
        <v>4</v>
      </c>
      <c r="AO15" s="30" t="s">
        <v>66</v>
      </c>
    </row>
    <row r="16" spans="1:41" ht="15" customHeight="1">
      <c r="F16" s="183"/>
      <c r="G16" s="183"/>
      <c r="H16" s="183"/>
      <c r="I16" s="183"/>
      <c r="J16" s="183"/>
      <c r="K16" s="183"/>
      <c r="L16" s="183"/>
      <c r="M16" s="183"/>
      <c r="N16" s="183"/>
      <c r="O16" s="183"/>
      <c r="P16" s="183"/>
      <c r="Q16" s="183"/>
      <c r="R16" s="183"/>
      <c r="S16" s="183"/>
      <c r="Y16" s="186"/>
      <c r="Z16" s="186"/>
      <c r="AA16" s="186"/>
      <c r="AB16" s="186"/>
      <c r="AC16" s="186"/>
      <c r="AD16" s="186"/>
      <c r="AE16" s="186"/>
      <c r="AF16" s="186"/>
      <c r="AG16" s="186"/>
      <c r="AH16" s="186"/>
      <c r="AI16" s="186"/>
      <c r="AJ16" s="186"/>
      <c r="AK16" s="186"/>
      <c r="AN16" s="30"/>
      <c r="AO16" s="88"/>
    </row>
    <row r="17" spans="2:41" ht="15" customHeight="1">
      <c r="Q17" s="8"/>
      <c r="AI17" s="8"/>
      <c r="AN17" s="79" t="s">
        <v>207</v>
      </c>
      <c r="AO17" s="12"/>
    </row>
    <row r="18" spans="2:41" ht="15" customHeight="1">
      <c r="B18" s="185" t="s">
        <v>296</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N18" s="89" t="s">
        <v>251</v>
      </c>
      <c r="AO18" s="24"/>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89" t="s">
        <v>252</v>
      </c>
      <c r="AO19" s="85"/>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70"/>
      <c r="AO20" s="24"/>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70"/>
      <c r="AO21" s="24"/>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N22" s="70"/>
      <c r="AO22" s="24"/>
    </row>
    <row r="23" spans="2:41" ht="15" customHeight="1">
      <c r="S23" s="189" t="s">
        <v>2</v>
      </c>
      <c r="T23" s="189"/>
      <c r="AI23" s="8"/>
      <c r="AN23" s="70"/>
      <c r="AO23" s="24"/>
    </row>
    <row r="24" spans="2:41" ht="15" customHeight="1">
      <c r="AI24" s="8"/>
      <c r="AN24" s="70"/>
      <c r="AO24" s="24"/>
    </row>
    <row r="25" spans="2:41" ht="18" customHeight="1">
      <c r="B25" s="190" t="s">
        <v>35</v>
      </c>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2"/>
      <c r="AN25" s="70"/>
      <c r="AO25" s="24"/>
    </row>
    <row r="26" spans="2:41" ht="18" customHeight="1">
      <c r="B26" s="216" t="s">
        <v>212</v>
      </c>
      <c r="C26" s="202"/>
      <c r="D26" s="202"/>
      <c r="E26" s="202"/>
      <c r="F26" s="202"/>
      <c r="G26" s="202"/>
      <c r="H26" s="202"/>
      <c r="I26" s="202"/>
      <c r="J26" s="202"/>
      <c r="K26" s="202"/>
      <c r="L26" s="7"/>
      <c r="M26" s="202" t="s">
        <v>90</v>
      </c>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3"/>
      <c r="AN26" s="30" t="s">
        <v>90</v>
      </c>
      <c r="AO26" s="30" t="s">
        <v>90</v>
      </c>
    </row>
    <row r="27" spans="2:41" ht="18" customHeight="1">
      <c r="B27" s="217" t="s">
        <v>11</v>
      </c>
      <c r="C27" s="218"/>
      <c r="D27" s="218"/>
      <c r="E27" s="218"/>
      <c r="F27" s="218"/>
      <c r="G27" s="218"/>
      <c r="H27" s="218"/>
      <c r="I27" s="218"/>
      <c r="J27" s="218"/>
      <c r="K27" s="218"/>
      <c r="L27" s="78"/>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4"/>
      <c r="AN27" s="30" t="s">
        <v>213</v>
      </c>
      <c r="AO27" s="30" t="s">
        <v>69</v>
      </c>
    </row>
    <row r="28" spans="2:41" ht="18" customHeight="1">
      <c r="B28" s="198" t="s">
        <v>5</v>
      </c>
      <c r="C28" s="173"/>
      <c r="D28" s="173"/>
      <c r="E28" s="173"/>
      <c r="F28" s="173"/>
      <c r="G28" s="173"/>
      <c r="H28" s="173"/>
      <c r="I28" s="173"/>
      <c r="J28" s="173"/>
      <c r="K28" s="173"/>
      <c r="L28" s="128"/>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3"/>
      <c r="AN28" s="30" t="s">
        <v>214</v>
      </c>
      <c r="AO28" s="30" t="s">
        <v>70</v>
      </c>
    </row>
    <row r="29" spans="2:41" ht="18" customHeight="1">
      <c r="B29" s="193" t="s">
        <v>43</v>
      </c>
      <c r="C29" s="194"/>
      <c r="D29" s="194"/>
      <c r="E29" s="194"/>
      <c r="F29" s="194"/>
      <c r="G29" s="194"/>
      <c r="H29" s="194"/>
      <c r="I29" s="194"/>
      <c r="J29" s="194"/>
      <c r="K29" s="195"/>
      <c r="L29" s="204" t="s">
        <v>32</v>
      </c>
      <c r="M29" s="202"/>
      <c r="N29" s="202"/>
      <c r="O29" s="202"/>
      <c r="P29" s="202"/>
      <c r="Q29" s="205"/>
      <c r="R29" s="75"/>
      <c r="S29" s="215"/>
      <c r="T29" s="215"/>
      <c r="U29" s="215"/>
      <c r="V29" s="215"/>
      <c r="W29" s="215"/>
      <c r="X29" s="215"/>
      <c r="Y29" s="215"/>
      <c r="Z29" s="215"/>
      <c r="AA29" s="215"/>
      <c r="AB29" s="215"/>
      <c r="AC29" s="215"/>
      <c r="AD29" s="75"/>
      <c r="AE29" s="75"/>
      <c r="AF29" s="75"/>
      <c r="AG29" s="75"/>
      <c r="AH29" s="75"/>
      <c r="AI29" s="75"/>
      <c r="AJ29" s="75"/>
      <c r="AK29" s="3"/>
      <c r="AN29" s="30" t="s">
        <v>111</v>
      </c>
      <c r="AO29" s="30" t="s">
        <v>84</v>
      </c>
    </row>
    <row r="30" spans="2:41" ht="18" customHeight="1">
      <c r="B30" s="196"/>
      <c r="C30" s="179"/>
      <c r="D30" s="179"/>
      <c r="E30" s="179"/>
      <c r="F30" s="179"/>
      <c r="G30" s="179"/>
      <c r="H30" s="179"/>
      <c r="I30" s="179"/>
      <c r="J30" s="179"/>
      <c r="K30" s="197"/>
      <c r="L30" s="201" t="s">
        <v>44</v>
      </c>
      <c r="M30" s="179"/>
      <c r="N30" s="179"/>
      <c r="O30" s="179"/>
      <c r="P30" s="179"/>
      <c r="Q30" s="197"/>
      <c r="R30" s="23"/>
      <c r="S30" s="170"/>
      <c r="T30" s="170"/>
      <c r="U30" s="170"/>
      <c r="V30" s="170"/>
      <c r="W30" s="170"/>
      <c r="X30" s="170"/>
      <c r="Y30" s="170"/>
      <c r="Z30" s="23"/>
      <c r="AA30" s="23"/>
      <c r="AB30" s="23"/>
      <c r="AC30" s="23"/>
      <c r="AD30" s="23"/>
      <c r="AE30" s="23"/>
      <c r="AF30" s="23"/>
      <c r="AG30" s="23"/>
      <c r="AH30" s="23"/>
      <c r="AI30" s="23"/>
      <c r="AJ30" s="23"/>
      <c r="AK30" s="2"/>
      <c r="AN30" s="30" t="s">
        <v>112</v>
      </c>
      <c r="AO30" s="34" t="s">
        <v>196</v>
      </c>
    </row>
    <row r="31" spans="2:41" ht="18" customHeight="1">
      <c r="B31" s="193" t="s">
        <v>42</v>
      </c>
      <c r="C31" s="194"/>
      <c r="D31" s="194"/>
      <c r="E31" s="194"/>
      <c r="F31" s="194"/>
      <c r="G31" s="194"/>
      <c r="H31" s="194"/>
      <c r="I31" s="194"/>
      <c r="J31" s="194"/>
      <c r="K31" s="195"/>
      <c r="L31" s="206" t="s">
        <v>411</v>
      </c>
      <c r="M31" s="207"/>
      <c r="N31" s="207"/>
      <c r="O31" s="207"/>
      <c r="P31" s="207"/>
      <c r="Q31" s="208"/>
      <c r="R31" s="15"/>
      <c r="S31" s="151" t="s">
        <v>125</v>
      </c>
      <c r="T31" s="138" t="s">
        <v>254</v>
      </c>
      <c r="U31" s="80"/>
      <c r="V31" s="80"/>
      <c r="W31" s="80"/>
      <c r="X31" s="80"/>
      <c r="Y31" s="151" t="s">
        <v>125</v>
      </c>
      <c r="Z31" s="138" t="s">
        <v>313</v>
      </c>
      <c r="AA31" s="80"/>
      <c r="AB31" s="80"/>
      <c r="AC31" s="80"/>
      <c r="AD31" s="80"/>
      <c r="AE31" s="151" t="s">
        <v>125</v>
      </c>
      <c r="AF31" s="138" t="s">
        <v>314</v>
      </c>
      <c r="AG31" s="138"/>
      <c r="AH31" s="80"/>
      <c r="AI31" s="80"/>
      <c r="AJ31" s="80"/>
      <c r="AK31" s="12"/>
      <c r="AN31" s="98" t="s">
        <v>331</v>
      </c>
      <c r="AO31" s="98" t="s">
        <v>330</v>
      </c>
    </row>
    <row r="32" spans="2:41" ht="18" customHeight="1">
      <c r="B32" s="199"/>
      <c r="C32" s="184"/>
      <c r="D32" s="184"/>
      <c r="E32" s="184"/>
      <c r="F32" s="184"/>
      <c r="G32" s="184"/>
      <c r="H32" s="184"/>
      <c r="I32" s="184"/>
      <c r="J32" s="184"/>
      <c r="K32" s="200"/>
      <c r="L32" s="209"/>
      <c r="M32" s="210"/>
      <c r="N32" s="210"/>
      <c r="O32" s="210"/>
      <c r="P32" s="210"/>
      <c r="Q32" s="211"/>
      <c r="R32" s="139"/>
      <c r="S32" s="152" t="s">
        <v>125</v>
      </c>
      <c r="T32" s="140" t="s">
        <v>315</v>
      </c>
      <c r="U32" s="141"/>
      <c r="V32" s="141"/>
      <c r="W32" s="141"/>
      <c r="X32" s="141"/>
      <c r="Y32" s="152" t="s">
        <v>125</v>
      </c>
      <c r="Z32" s="140" t="s">
        <v>316</v>
      </c>
      <c r="AA32" s="141"/>
      <c r="AB32" s="141"/>
      <c r="AC32" s="141"/>
      <c r="AD32" s="141"/>
      <c r="AE32" s="141"/>
      <c r="AF32" s="141"/>
      <c r="AG32" s="141"/>
      <c r="AH32" s="141"/>
      <c r="AI32" s="141"/>
      <c r="AJ32" s="141"/>
      <c r="AK32" s="142"/>
      <c r="AN32" s="32"/>
      <c r="AO32" s="143"/>
    </row>
    <row r="33" spans="2:41" ht="18" customHeight="1">
      <c r="B33" s="199"/>
      <c r="C33" s="184"/>
      <c r="D33" s="184"/>
      <c r="E33" s="184"/>
      <c r="F33" s="184"/>
      <c r="G33" s="184"/>
      <c r="H33" s="184"/>
      <c r="I33" s="184"/>
      <c r="J33" s="184"/>
      <c r="K33" s="200"/>
      <c r="L33" s="212" t="s">
        <v>412</v>
      </c>
      <c r="M33" s="213"/>
      <c r="N33" s="213"/>
      <c r="O33" s="213"/>
      <c r="P33" s="213"/>
      <c r="Q33" s="214"/>
      <c r="R33" s="144"/>
      <c r="S33" s="150" t="s">
        <v>125</v>
      </c>
      <c r="T33" s="87" t="s">
        <v>245</v>
      </c>
      <c r="Z33" s="35"/>
      <c r="AE33" s="35"/>
      <c r="AK33" s="24"/>
      <c r="AN33" s="145" t="s">
        <v>333</v>
      </c>
      <c r="AO33" s="145" t="s">
        <v>330</v>
      </c>
    </row>
    <row r="34" spans="2:41" ht="18" customHeight="1">
      <c r="B34" s="199"/>
      <c r="C34" s="184"/>
      <c r="D34" s="184"/>
      <c r="E34" s="184"/>
      <c r="F34" s="184"/>
      <c r="G34" s="184"/>
      <c r="H34" s="184"/>
      <c r="I34" s="184"/>
      <c r="J34" s="184"/>
      <c r="K34" s="200"/>
      <c r="L34" s="212"/>
      <c r="M34" s="213"/>
      <c r="N34" s="213"/>
      <c r="O34" s="213"/>
      <c r="P34" s="213"/>
      <c r="Q34" s="214"/>
      <c r="R34" s="139"/>
      <c r="S34" s="152" t="s">
        <v>125</v>
      </c>
      <c r="T34" s="140" t="s">
        <v>246</v>
      </c>
      <c r="U34" s="141"/>
      <c r="V34" s="141"/>
      <c r="W34" s="141"/>
      <c r="X34" s="141"/>
      <c r="Y34" s="141"/>
      <c r="Z34" s="146"/>
      <c r="AA34" s="141"/>
      <c r="AB34" s="146"/>
      <c r="AC34" s="147"/>
      <c r="AD34" s="141"/>
      <c r="AE34" s="146"/>
      <c r="AF34" s="141"/>
      <c r="AG34" s="141"/>
      <c r="AH34" s="141"/>
      <c r="AI34" s="141"/>
      <c r="AJ34" s="141"/>
      <c r="AK34" s="142"/>
      <c r="AN34" s="32"/>
      <c r="AO34" s="143" t="s">
        <v>332</v>
      </c>
    </row>
    <row r="35" spans="2:41" ht="18" customHeight="1">
      <c r="B35" s="199"/>
      <c r="C35" s="184"/>
      <c r="D35" s="184"/>
      <c r="E35" s="184"/>
      <c r="F35" s="184"/>
      <c r="G35" s="184"/>
      <c r="H35" s="184"/>
      <c r="I35" s="184"/>
      <c r="J35" s="184"/>
      <c r="K35" s="200"/>
      <c r="L35" s="176" t="s">
        <v>413</v>
      </c>
      <c r="M35" s="177"/>
      <c r="N35" s="177"/>
      <c r="O35" s="177"/>
      <c r="P35" s="177"/>
      <c r="Q35" s="178"/>
      <c r="R35" s="136"/>
      <c r="S35" s="153" t="s">
        <v>125</v>
      </c>
      <c r="T35" s="1" t="s">
        <v>414</v>
      </c>
      <c r="Y35" s="150" t="s">
        <v>125</v>
      </c>
      <c r="Z35" s="1" t="s">
        <v>415</v>
      </c>
      <c r="AE35" s="150" t="s">
        <v>125</v>
      </c>
      <c r="AF35" s="154" t="s">
        <v>416</v>
      </c>
      <c r="AK35" s="24"/>
      <c r="AN35" s="143" t="s">
        <v>329</v>
      </c>
      <c r="AO35" s="143" t="s">
        <v>330</v>
      </c>
    </row>
    <row r="36" spans="2:41" ht="18" customHeight="1">
      <c r="B36" s="199"/>
      <c r="C36" s="184"/>
      <c r="D36" s="184"/>
      <c r="E36" s="184"/>
      <c r="F36" s="184"/>
      <c r="G36" s="184"/>
      <c r="H36" s="184"/>
      <c r="I36" s="184"/>
      <c r="J36" s="184"/>
      <c r="K36" s="200"/>
      <c r="L36" s="172" t="s">
        <v>45</v>
      </c>
      <c r="M36" s="173"/>
      <c r="N36" s="173"/>
      <c r="O36" s="173"/>
      <c r="P36" s="173"/>
      <c r="Q36" s="174"/>
      <c r="R36" s="22"/>
      <c r="S36" s="173" t="s">
        <v>47</v>
      </c>
      <c r="T36" s="173"/>
      <c r="U36" s="182"/>
      <c r="V36" s="182"/>
      <c r="W36" s="203" t="s">
        <v>49</v>
      </c>
      <c r="X36" s="203"/>
      <c r="Y36" s="22"/>
      <c r="Z36" s="22"/>
      <c r="AA36" s="22"/>
      <c r="AB36" s="22"/>
      <c r="AC36" s="22"/>
      <c r="AD36" s="22"/>
      <c r="AE36" s="22"/>
      <c r="AF36" s="22"/>
      <c r="AG36" s="22"/>
      <c r="AH36" s="22"/>
      <c r="AI36" s="22"/>
      <c r="AJ36" s="22"/>
      <c r="AK36" s="13"/>
      <c r="AN36" s="31" t="s">
        <v>113</v>
      </c>
      <c r="AO36" s="31" t="s">
        <v>91</v>
      </c>
    </row>
    <row r="37" spans="2:41" ht="18" customHeight="1">
      <c r="B37" s="196"/>
      <c r="C37" s="179"/>
      <c r="D37" s="179"/>
      <c r="E37" s="179"/>
      <c r="F37" s="179"/>
      <c r="G37" s="179"/>
      <c r="H37" s="179"/>
      <c r="I37" s="179"/>
      <c r="J37" s="179"/>
      <c r="K37" s="197"/>
      <c r="L37" s="201" t="s">
        <v>46</v>
      </c>
      <c r="M37" s="179"/>
      <c r="N37" s="179"/>
      <c r="O37" s="179"/>
      <c r="P37" s="179"/>
      <c r="Q37" s="197"/>
      <c r="R37" s="23"/>
      <c r="S37" s="179" t="s">
        <v>50</v>
      </c>
      <c r="T37" s="179"/>
      <c r="U37" s="180"/>
      <c r="V37" s="180"/>
      <c r="W37" s="181" t="s">
        <v>49</v>
      </c>
      <c r="X37" s="181"/>
      <c r="Y37" s="23"/>
      <c r="Z37" s="23"/>
      <c r="AA37" s="23"/>
      <c r="AB37" s="23"/>
      <c r="AC37" s="23"/>
      <c r="AD37" s="23"/>
      <c r="AE37" s="23"/>
      <c r="AF37" s="23"/>
      <c r="AG37" s="23"/>
      <c r="AH37" s="23"/>
      <c r="AI37" s="23"/>
      <c r="AJ37" s="23"/>
      <c r="AK37" s="2"/>
      <c r="AN37" s="32" t="s">
        <v>46</v>
      </c>
      <c r="AO37" s="32" t="s">
        <v>215</v>
      </c>
    </row>
    <row r="38" spans="2:41" ht="18" customHeight="1">
      <c r="B38" s="227" t="s">
        <v>48</v>
      </c>
      <c r="C38" s="228"/>
      <c r="D38" s="228"/>
      <c r="E38" s="228"/>
      <c r="F38" s="228"/>
      <c r="G38" s="228"/>
      <c r="H38" s="228"/>
      <c r="I38" s="228"/>
      <c r="J38" s="228"/>
      <c r="K38" s="228"/>
      <c r="L38" s="228"/>
      <c r="M38" s="228"/>
      <c r="N38" s="228"/>
      <c r="O38" s="228"/>
      <c r="P38" s="228"/>
      <c r="Q38" s="228"/>
      <c r="R38" s="69"/>
      <c r="S38" s="170"/>
      <c r="T38" s="170"/>
      <c r="U38" s="170"/>
      <c r="V38" s="170"/>
      <c r="W38" s="170"/>
      <c r="X38" s="170"/>
      <c r="Y38" s="170"/>
      <c r="Z38" s="37"/>
      <c r="AA38" s="37"/>
      <c r="AB38" s="37"/>
      <c r="AC38" s="37"/>
      <c r="AD38" s="37"/>
      <c r="AE38" s="37"/>
      <c r="AF38" s="37"/>
      <c r="AG38" s="37"/>
      <c r="AH38" s="37"/>
      <c r="AI38" s="37"/>
      <c r="AJ38" s="37"/>
      <c r="AK38" s="13"/>
      <c r="AN38" s="30" t="s">
        <v>71</v>
      </c>
      <c r="AO38" s="34" t="s">
        <v>197</v>
      </c>
    </row>
    <row r="39" spans="2:41" ht="18" customHeight="1">
      <c r="B39" s="193" t="s">
        <v>43</v>
      </c>
      <c r="C39" s="194"/>
      <c r="D39" s="194"/>
      <c r="E39" s="194"/>
      <c r="F39" s="194"/>
      <c r="G39" s="194"/>
      <c r="H39" s="194"/>
      <c r="I39" s="194"/>
      <c r="J39" s="194"/>
      <c r="K39" s="195"/>
      <c r="L39" s="204" t="s">
        <v>51</v>
      </c>
      <c r="M39" s="202"/>
      <c r="N39" s="202"/>
      <c r="O39" s="202"/>
      <c r="P39" s="202"/>
      <c r="Q39" s="205"/>
      <c r="R39" s="7"/>
      <c r="S39" s="171"/>
      <c r="T39" s="171"/>
      <c r="U39" s="171"/>
      <c r="V39" s="171"/>
      <c r="W39" s="171"/>
      <c r="X39" s="171"/>
      <c r="Y39" s="75" t="s">
        <v>12</v>
      </c>
      <c r="Z39" s="75"/>
      <c r="AA39" s="75"/>
      <c r="AB39" s="75"/>
      <c r="AC39" s="75"/>
      <c r="AD39" s="75"/>
      <c r="AE39" s="75"/>
      <c r="AF39" s="75"/>
      <c r="AG39" s="75"/>
      <c r="AH39" s="75"/>
      <c r="AI39" s="75"/>
      <c r="AJ39" s="75"/>
      <c r="AK39" s="3"/>
      <c r="AN39" s="30" t="s">
        <v>114</v>
      </c>
      <c r="AO39" s="30" t="s">
        <v>85</v>
      </c>
    </row>
    <row r="40" spans="2:41" ht="18" customHeight="1">
      <c r="B40" s="199"/>
      <c r="C40" s="184"/>
      <c r="D40" s="184"/>
      <c r="E40" s="184"/>
      <c r="F40" s="184"/>
      <c r="G40" s="184"/>
      <c r="H40" s="184"/>
      <c r="I40" s="184"/>
      <c r="J40" s="184"/>
      <c r="K40" s="200"/>
      <c r="L40" s="172" t="s">
        <v>52</v>
      </c>
      <c r="M40" s="173"/>
      <c r="N40" s="173"/>
      <c r="O40" s="173"/>
      <c r="P40" s="173"/>
      <c r="Q40" s="174"/>
      <c r="R40" s="128"/>
      <c r="S40" s="175"/>
      <c r="T40" s="175"/>
      <c r="U40" s="175"/>
      <c r="V40" s="175"/>
      <c r="W40" s="175"/>
      <c r="X40" s="175"/>
      <c r="Y40" s="22" t="s">
        <v>12</v>
      </c>
      <c r="Z40" s="22"/>
      <c r="AA40" s="22"/>
      <c r="AB40" s="22"/>
      <c r="AC40" s="22"/>
      <c r="AD40" s="22"/>
      <c r="AE40" s="22"/>
      <c r="AF40" s="22"/>
      <c r="AG40" s="22"/>
      <c r="AH40" s="22"/>
      <c r="AI40" s="22"/>
      <c r="AJ40" s="22"/>
      <c r="AK40" s="13"/>
      <c r="AN40" s="30" t="s">
        <v>116</v>
      </c>
      <c r="AO40" s="30" t="s">
        <v>86</v>
      </c>
    </row>
    <row r="41" spans="2:41" ht="18" customHeight="1">
      <c r="B41" s="216" t="s">
        <v>247</v>
      </c>
      <c r="C41" s="202"/>
      <c r="D41" s="202"/>
      <c r="E41" s="202"/>
      <c r="F41" s="202"/>
      <c r="G41" s="202"/>
      <c r="H41" s="202"/>
      <c r="I41" s="202"/>
      <c r="J41" s="202"/>
      <c r="K41" s="202"/>
      <c r="L41" s="202"/>
      <c r="M41" s="202"/>
      <c r="N41" s="202"/>
      <c r="O41" s="202"/>
      <c r="P41" s="202"/>
      <c r="Q41" s="202"/>
      <c r="R41" s="7"/>
      <c r="S41" s="171" t="str">
        <f>第1号付表1!Q16</f>
        <v/>
      </c>
      <c r="T41" s="171"/>
      <c r="U41" s="171"/>
      <c r="V41" s="171"/>
      <c r="W41" s="171"/>
      <c r="X41" s="171"/>
      <c r="Y41" s="75" t="s">
        <v>12</v>
      </c>
      <c r="Z41" s="75"/>
      <c r="AA41" s="75"/>
      <c r="AB41" s="75"/>
      <c r="AC41" s="75"/>
      <c r="AD41" s="75"/>
      <c r="AE41" s="75"/>
      <c r="AF41" s="75"/>
      <c r="AG41" s="75"/>
      <c r="AH41" s="75"/>
      <c r="AI41" s="75"/>
      <c r="AJ41" s="75"/>
      <c r="AK41" s="3"/>
      <c r="AN41" s="30" t="s">
        <v>417</v>
      </c>
      <c r="AO41" s="30" t="s">
        <v>418</v>
      </c>
    </row>
    <row r="42" spans="2:41" ht="18" customHeight="1">
      <c r="B42" s="217" t="s">
        <v>33</v>
      </c>
      <c r="C42" s="218"/>
      <c r="D42" s="218"/>
      <c r="E42" s="218"/>
      <c r="F42" s="218"/>
      <c r="G42" s="218"/>
      <c r="H42" s="218"/>
      <c r="I42" s="218"/>
      <c r="J42" s="218"/>
      <c r="K42" s="218"/>
      <c r="L42" s="218"/>
      <c r="M42" s="218"/>
      <c r="N42" s="218"/>
      <c r="O42" s="218"/>
      <c r="P42" s="218"/>
      <c r="Q42" s="225"/>
      <c r="R42" s="74"/>
      <c r="S42" s="74"/>
      <c r="T42" s="74"/>
      <c r="U42" s="74"/>
      <c r="V42" s="155" t="s">
        <v>125</v>
      </c>
      <c r="W42" s="109" t="s">
        <v>317</v>
      </c>
      <c r="X42" s="74"/>
      <c r="Y42" s="74"/>
      <c r="Z42" s="74"/>
      <c r="AA42" s="74"/>
      <c r="AB42" s="74"/>
      <c r="AC42" s="155" t="s">
        <v>125</v>
      </c>
      <c r="AD42" s="74" t="s">
        <v>217</v>
      </c>
      <c r="AE42" s="74"/>
      <c r="AF42" s="74"/>
      <c r="AG42" s="74"/>
      <c r="AH42" s="74"/>
      <c r="AI42" s="74"/>
      <c r="AJ42" s="74"/>
      <c r="AK42" s="4"/>
      <c r="AN42" s="30" t="s">
        <v>72</v>
      </c>
      <c r="AO42" s="30" t="s">
        <v>128</v>
      </c>
    </row>
    <row r="43" spans="2:41" ht="18" customHeight="1">
      <c r="B43" s="222" t="s">
        <v>34</v>
      </c>
      <c r="C43" s="223"/>
      <c r="D43" s="223"/>
      <c r="E43" s="223"/>
      <c r="F43" s="223"/>
      <c r="G43" s="223"/>
      <c r="H43" s="223"/>
      <c r="I43" s="223"/>
      <c r="J43" s="223"/>
      <c r="K43" s="223"/>
      <c r="L43" s="223"/>
      <c r="M43" s="223"/>
      <c r="N43" s="223"/>
      <c r="O43" s="223"/>
      <c r="P43" s="223"/>
      <c r="Q43" s="224"/>
      <c r="R43" s="83"/>
      <c r="S43" s="226"/>
      <c r="T43" s="226"/>
      <c r="U43" s="226"/>
      <c r="V43" s="226"/>
      <c r="W43" s="226"/>
      <c r="X43" s="226"/>
      <c r="Y43" s="76" t="s">
        <v>12</v>
      </c>
      <c r="Z43" s="76"/>
      <c r="AA43" s="76"/>
      <c r="AB43" s="76"/>
      <c r="AC43" s="76"/>
      <c r="AD43" s="76"/>
      <c r="AE43" s="76"/>
      <c r="AF43" s="76"/>
      <c r="AG43" s="76"/>
      <c r="AH43" s="76"/>
      <c r="AI43" s="76"/>
      <c r="AJ43" s="76"/>
      <c r="AK43" s="5"/>
      <c r="AN43" s="30" t="s">
        <v>419</v>
      </c>
      <c r="AO43" s="88" t="s">
        <v>250</v>
      </c>
    </row>
    <row r="44" spans="2:41" ht="18" customHeight="1">
      <c r="B44" s="220" t="s">
        <v>6</v>
      </c>
      <c r="C44" s="221"/>
      <c r="D44" s="221"/>
      <c r="E44" s="221"/>
      <c r="F44" s="221"/>
      <c r="G44" s="221"/>
      <c r="H44" s="221"/>
      <c r="I44" s="221"/>
      <c r="J44" s="221"/>
      <c r="K44" s="221"/>
      <c r="L44" s="221"/>
      <c r="M44" s="221"/>
      <c r="N44" s="221"/>
      <c r="O44" s="221"/>
      <c r="P44" s="221"/>
      <c r="Q44" s="221"/>
      <c r="R44" s="221"/>
      <c r="S44" s="221"/>
      <c r="T44" s="221"/>
      <c r="U44" s="221"/>
      <c r="V44" s="221"/>
      <c r="W44" s="221"/>
      <c r="X44" s="221"/>
      <c r="Y44" s="17"/>
      <c r="Z44" s="37"/>
      <c r="AA44" s="37"/>
      <c r="AB44" s="37"/>
      <c r="AC44" s="156" t="s">
        <v>125</v>
      </c>
      <c r="AD44" s="39" t="s">
        <v>126</v>
      </c>
      <c r="AE44" s="37"/>
      <c r="AF44" s="156" t="s">
        <v>125</v>
      </c>
      <c r="AG44" s="37" t="s">
        <v>127</v>
      </c>
      <c r="AH44" s="37"/>
      <c r="AI44" s="37"/>
      <c r="AJ44" s="37"/>
      <c r="AK44" s="19"/>
      <c r="AN44" s="30" t="s">
        <v>73</v>
      </c>
      <c r="AO44" s="30" t="s">
        <v>128</v>
      </c>
    </row>
    <row r="45" spans="2:41" ht="18" customHeight="1">
      <c r="AI45" s="8"/>
      <c r="AN45" s="70"/>
      <c r="AO45" s="24"/>
    </row>
    <row r="46" spans="2:41" ht="18" customHeight="1">
      <c r="B46" s="193" t="s">
        <v>7</v>
      </c>
      <c r="C46" s="194"/>
      <c r="D46" s="194"/>
      <c r="E46" s="195"/>
      <c r="F46" s="204" t="s">
        <v>8</v>
      </c>
      <c r="G46" s="202"/>
      <c r="H46" s="205"/>
      <c r="I46" s="7"/>
      <c r="J46" s="229"/>
      <c r="K46" s="229"/>
      <c r="L46" s="229"/>
      <c r="M46" s="229"/>
      <c r="N46" s="229"/>
      <c r="O46" s="229"/>
      <c r="P46" s="229"/>
      <c r="Q46" s="77"/>
      <c r="R46" s="204" t="s">
        <v>218</v>
      </c>
      <c r="S46" s="202"/>
      <c r="T46" s="205"/>
      <c r="U46" s="75"/>
      <c r="V46" s="229"/>
      <c r="W46" s="229"/>
      <c r="X46" s="229"/>
      <c r="Y46" s="229"/>
      <c r="Z46" s="229"/>
      <c r="AA46" s="229"/>
      <c r="AB46" s="229"/>
      <c r="AC46" s="229"/>
      <c r="AD46" s="229"/>
      <c r="AE46" s="229"/>
      <c r="AF46" s="229"/>
      <c r="AG46" s="229"/>
      <c r="AH46" s="229"/>
      <c r="AI46" s="229"/>
      <c r="AJ46" s="229"/>
      <c r="AK46" s="3"/>
      <c r="AN46" s="30" t="s">
        <v>74</v>
      </c>
      <c r="AO46" s="30" t="s">
        <v>75</v>
      </c>
    </row>
    <row r="47" spans="2:41" ht="18" customHeight="1">
      <c r="B47" s="199"/>
      <c r="C47" s="184"/>
      <c r="D47" s="184"/>
      <c r="E47" s="200"/>
      <c r="F47" s="231" t="s">
        <v>13</v>
      </c>
      <c r="G47" s="218"/>
      <c r="H47" s="225"/>
      <c r="I47" s="78"/>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4"/>
      <c r="AN47" s="30" t="s">
        <v>76</v>
      </c>
      <c r="AO47" s="30" t="s">
        <v>77</v>
      </c>
    </row>
    <row r="48" spans="2:41" ht="18" customHeight="1">
      <c r="B48" s="199"/>
      <c r="C48" s="184"/>
      <c r="D48" s="184"/>
      <c r="E48" s="200"/>
      <c r="F48" s="231" t="s">
        <v>9</v>
      </c>
      <c r="G48" s="218"/>
      <c r="H48" s="225"/>
      <c r="I48" s="74"/>
      <c r="J48" s="74" t="s">
        <v>219</v>
      </c>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4"/>
      <c r="AN48" s="30" t="s">
        <v>78</v>
      </c>
      <c r="AO48" s="30" t="s">
        <v>79</v>
      </c>
    </row>
    <row r="49" spans="2:41" ht="18" customHeight="1">
      <c r="B49" s="196"/>
      <c r="C49" s="179"/>
      <c r="D49" s="179"/>
      <c r="E49" s="197"/>
      <c r="F49" s="233" t="s">
        <v>220</v>
      </c>
      <c r="G49" s="223"/>
      <c r="H49" s="224"/>
      <c r="I49" s="8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5"/>
      <c r="AN49" s="30" t="s">
        <v>221</v>
      </c>
      <c r="AO49" s="30" t="s">
        <v>80</v>
      </c>
    </row>
    <row r="50" spans="2:41" ht="1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row>
  </sheetData>
  <sheetProtection algorithmName="SHA-512" hashValue="LExzk3cBVtTNbdyL+BtZXdRE0MZGFBwVs3zaXv1zmEL0WKg2f77omRcZ+VEHKWAU20WZSN+WoNFCETeQmYvUPg==" saltValue="FTdsS5PZZ9sWdL6z1BgXAg==" spinCount="100000" sheet="1" objects="1" scenarios="1"/>
  <mergeCells count="65">
    <mergeCell ref="J46:P46"/>
    <mergeCell ref="J47:AJ47"/>
    <mergeCell ref="F47:H47"/>
    <mergeCell ref="F48:H48"/>
    <mergeCell ref="J49:AJ49"/>
    <mergeCell ref="K48:N48"/>
    <mergeCell ref="O48:AJ48"/>
    <mergeCell ref="F49:H49"/>
    <mergeCell ref="B46:E49"/>
    <mergeCell ref="F46:H46"/>
    <mergeCell ref="R46:T46"/>
    <mergeCell ref="B27:K27"/>
    <mergeCell ref="M27:AJ27"/>
    <mergeCell ref="B39:K40"/>
    <mergeCell ref="L39:Q39"/>
    <mergeCell ref="B44:X44"/>
    <mergeCell ref="B41:Q41"/>
    <mergeCell ref="S41:X41"/>
    <mergeCell ref="B43:Q43"/>
    <mergeCell ref="B42:Q42"/>
    <mergeCell ref="S43:X43"/>
    <mergeCell ref="B38:Q38"/>
    <mergeCell ref="V46:AJ46"/>
    <mergeCell ref="L30:Q30"/>
    <mergeCell ref="S23:T23"/>
    <mergeCell ref="B25:AK25"/>
    <mergeCell ref="B29:K30"/>
    <mergeCell ref="B28:K28"/>
    <mergeCell ref="B31:K37"/>
    <mergeCell ref="L37:Q37"/>
    <mergeCell ref="M28:AJ28"/>
    <mergeCell ref="L36:Q36"/>
    <mergeCell ref="M26:AJ26"/>
    <mergeCell ref="W36:X36"/>
    <mergeCell ref="L29:Q29"/>
    <mergeCell ref="L31:Q32"/>
    <mergeCell ref="L33:Q34"/>
    <mergeCell ref="S29:AC29"/>
    <mergeCell ref="B26:K26"/>
    <mergeCell ref="S30:Y30"/>
    <mergeCell ref="B6:AK6"/>
    <mergeCell ref="B8:AK8"/>
    <mergeCell ref="F14:S14"/>
    <mergeCell ref="U14:X14"/>
    <mergeCell ref="Y14:AK14"/>
    <mergeCell ref="B14:E14"/>
    <mergeCell ref="AD9:AK9"/>
    <mergeCell ref="B7:AK7"/>
    <mergeCell ref="F15:S15"/>
    <mergeCell ref="U15:X15"/>
    <mergeCell ref="Y15:AK15"/>
    <mergeCell ref="F16:S16"/>
    <mergeCell ref="B18:AK21"/>
    <mergeCell ref="B15:E15"/>
    <mergeCell ref="Y16:AK16"/>
    <mergeCell ref="S38:Y38"/>
    <mergeCell ref="S39:X39"/>
    <mergeCell ref="L40:Q40"/>
    <mergeCell ref="S40:X40"/>
    <mergeCell ref="L35:Q35"/>
    <mergeCell ref="S37:T37"/>
    <mergeCell ref="U37:V37"/>
    <mergeCell ref="W37:X37"/>
    <mergeCell ref="S36:T36"/>
    <mergeCell ref="U36:V36"/>
  </mergeCells>
  <phoneticPr fontId="3"/>
  <dataValidations count="1">
    <dataValidation type="list" allowBlank="1" showInputMessage="1" showErrorMessage="1" sqref="AC44 AF44 S31:S35 V42 Z33:Z34 AC42 AB34 Y31:Y32 AE31 Y35 AE33:AE35" xr:uid="{00000000-0002-0000-0100-000000000000}">
      <formula1>"□,■"</formula1>
    </dataValidation>
  </dataValidations>
  <printOptions horizontalCentered="1"/>
  <pageMargins left="0.70866141732283472" right="0.39370078740157483" top="0.39370078740157483" bottom="0.19685039370078741" header="0.39370078740157483" footer="0.19685039370078741"/>
  <pageSetup paperSize="9" orientation="portrait" r:id="rId1"/>
  <colBreaks count="1" manualBreakCount="1">
    <brk id="38" min="1" max="5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BE63"/>
  <sheetViews>
    <sheetView view="pageBreakPreview" zoomScaleNormal="90" zoomScaleSheetLayoutView="100" workbookViewId="0"/>
  </sheetViews>
  <sheetFormatPr defaultColWidth="8.88671875" defaultRowHeight="13.2"/>
  <cols>
    <col min="1" max="1" width="1.33203125" style="91" customWidth="1"/>
    <col min="2" max="35" width="2.6640625" style="91" customWidth="1"/>
    <col min="36" max="36" width="21.6640625" style="91" customWidth="1"/>
    <col min="37" max="37" width="54.6640625" style="91" customWidth="1"/>
    <col min="38" max="41" width="2.6640625" style="91" customWidth="1"/>
    <col min="42" max="42" width="3.6640625" style="122" customWidth="1"/>
    <col min="43" max="43" width="4.6640625" style="122" hidden="1" customWidth="1"/>
    <col min="44" max="46" width="8.88671875" style="122" hidden="1" customWidth="1"/>
    <col min="47" max="48" width="1.44140625" style="122" hidden="1" customWidth="1"/>
    <col min="49" max="49" width="8.88671875" style="122" hidden="1" customWidth="1"/>
    <col min="50" max="51" width="18" style="122" hidden="1" customWidth="1"/>
    <col min="52" max="52" width="18.33203125" style="122" hidden="1" customWidth="1"/>
    <col min="53" max="55" width="15.88671875" style="122" hidden="1" customWidth="1"/>
    <col min="56" max="56" width="19.109375" style="122" hidden="1" customWidth="1"/>
    <col min="57" max="57" width="8.88671875" style="91" hidden="1" customWidth="1"/>
    <col min="58" max="16384" width="8.88671875" style="91"/>
  </cols>
  <sheetData>
    <row r="1" spans="2:57" ht="9" customHeight="1">
      <c r="B1" s="111">
        <f>COLUMN()</f>
        <v>2</v>
      </c>
      <c r="C1" s="111">
        <f>COLUMN()</f>
        <v>3</v>
      </c>
      <c r="D1" s="111">
        <f>COLUMN()</f>
        <v>4</v>
      </c>
      <c r="E1" s="111">
        <f>COLUMN()</f>
        <v>5</v>
      </c>
      <c r="F1" s="111">
        <f>COLUMN()</f>
        <v>6</v>
      </c>
      <c r="G1" s="111">
        <f>COLUMN()</f>
        <v>7</v>
      </c>
      <c r="H1" s="111">
        <f>COLUMN()</f>
        <v>8</v>
      </c>
      <c r="I1" s="111">
        <f>COLUMN()</f>
        <v>9</v>
      </c>
      <c r="J1" s="111">
        <f>COLUMN()</f>
        <v>10</v>
      </c>
      <c r="K1" s="111">
        <f>COLUMN()</f>
        <v>11</v>
      </c>
      <c r="L1" s="111">
        <f>COLUMN()</f>
        <v>12</v>
      </c>
      <c r="M1" s="111">
        <f>COLUMN()</f>
        <v>13</v>
      </c>
      <c r="N1" s="111">
        <f>COLUMN()</f>
        <v>14</v>
      </c>
      <c r="O1" s="111">
        <f>COLUMN()</f>
        <v>15</v>
      </c>
      <c r="P1" s="111">
        <f>COLUMN()</f>
        <v>16</v>
      </c>
      <c r="Q1" s="111">
        <f>COLUMN()</f>
        <v>17</v>
      </c>
      <c r="R1" s="111">
        <f>COLUMN()</f>
        <v>18</v>
      </c>
      <c r="S1" s="111">
        <f>COLUMN()</f>
        <v>19</v>
      </c>
      <c r="T1" s="111">
        <f>COLUMN()</f>
        <v>20</v>
      </c>
      <c r="U1" s="111">
        <f>COLUMN()</f>
        <v>21</v>
      </c>
      <c r="V1" s="111">
        <f>COLUMN()</f>
        <v>22</v>
      </c>
      <c r="W1" s="111">
        <f>COLUMN()</f>
        <v>23</v>
      </c>
      <c r="X1" s="111">
        <f>COLUMN()</f>
        <v>24</v>
      </c>
      <c r="Y1" s="111">
        <f>COLUMN()</f>
        <v>25</v>
      </c>
      <c r="Z1" s="111">
        <f>COLUMN()</f>
        <v>26</v>
      </c>
      <c r="AA1" s="111">
        <f>COLUMN()</f>
        <v>27</v>
      </c>
      <c r="AB1" s="111">
        <f>COLUMN()</f>
        <v>28</v>
      </c>
      <c r="AC1" s="111">
        <f>COLUMN()</f>
        <v>29</v>
      </c>
      <c r="AD1" s="111">
        <f>COLUMN()</f>
        <v>30</v>
      </c>
      <c r="AE1" s="111">
        <f>COLUMN()</f>
        <v>31</v>
      </c>
      <c r="AF1" s="111">
        <f>COLUMN()</f>
        <v>32</v>
      </c>
      <c r="AG1" s="111">
        <f>COLUMN()</f>
        <v>33</v>
      </c>
    </row>
    <row r="3" spans="2:57">
      <c r="B3" s="91" t="s">
        <v>306</v>
      </c>
    </row>
    <row r="4" spans="2:57">
      <c r="AJ4" s="112" t="s">
        <v>366</v>
      </c>
      <c r="AK4" s="113" t="s">
        <v>367</v>
      </c>
      <c r="AP4" s="123" t="s">
        <v>428</v>
      </c>
    </row>
    <row r="5" spans="2:57">
      <c r="G5" s="114" t="s">
        <v>307</v>
      </c>
      <c r="AJ5" s="115"/>
      <c r="AK5" s="116" t="s">
        <v>363</v>
      </c>
      <c r="AQ5" s="123" t="s">
        <v>334</v>
      </c>
      <c r="AW5" s="123" t="s">
        <v>359</v>
      </c>
    </row>
    <row r="6" spans="2:57" ht="13.8" thickBot="1">
      <c r="AJ6" s="115"/>
      <c r="AK6" s="117"/>
      <c r="AQ6" s="122" t="s">
        <v>311</v>
      </c>
      <c r="AW6" s="124" t="s">
        <v>327</v>
      </c>
      <c r="AX6" s="124" t="s">
        <v>318</v>
      </c>
      <c r="AY6" s="124" t="s">
        <v>253</v>
      </c>
      <c r="AZ6" s="124" t="s">
        <v>319</v>
      </c>
      <c r="BA6" s="124" t="s">
        <v>340</v>
      </c>
      <c r="BB6" s="124" t="s">
        <v>321</v>
      </c>
      <c r="BC6" s="124" t="s">
        <v>339</v>
      </c>
      <c r="BD6" s="124" t="s">
        <v>374</v>
      </c>
      <c r="BE6" s="91" t="s">
        <v>390</v>
      </c>
    </row>
    <row r="7" spans="2:57" ht="13.8" thickBot="1">
      <c r="G7" s="298" t="s">
        <v>308</v>
      </c>
      <c r="H7" s="299"/>
      <c r="I7" s="299"/>
      <c r="J7" s="299"/>
      <c r="K7" s="299"/>
      <c r="L7" s="299"/>
      <c r="M7" s="299"/>
      <c r="N7" s="299"/>
      <c r="O7" s="299"/>
      <c r="P7" s="300"/>
      <c r="Q7" s="286"/>
      <c r="R7" s="287"/>
      <c r="S7" s="287"/>
      <c r="T7" s="287"/>
      <c r="U7" s="287"/>
      <c r="V7" s="287"/>
      <c r="W7" s="287"/>
      <c r="X7" s="287"/>
      <c r="Y7" s="287"/>
      <c r="Z7" s="288"/>
      <c r="AJ7" s="115" t="s">
        <v>341</v>
      </c>
      <c r="AK7" s="117" t="s">
        <v>423</v>
      </c>
      <c r="AQ7" s="272">
        <f>$Q$7*$Q$13/282</f>
        <v>0</v>
      </c>
      <c r="AR7" s="273"/>
      <c r="AW7" s="125">
        <v>111</v>
      </c>
      <c r="AX7" s="125" t="s">
        <v>322</v>
      </c>
      <c r="AY7" s="125" t="s">
        <v>325</v>
      </c>
      <c r="AZ7" s="125" t="s">
        <v>254</v>
      </c>
      <c r="BA7" s="126" t="e">
        <f>($Q$16-$Q$21*7/5)/2</f>
        <v>#VALUE!</v>
      </c>
      <c r="BB7" s="126">
        <v>10000000</v>
      </c>
      <c r="BC7" s="126" t="e">
        <f>IF(BA7&gt;=BB7,BB7,BA7)</f>
        <v>#VALUE!</v>
      </c>
      <c r="BD7" s="126" t="e">
        <f t="shared" ref="BD7:BD18" si="0">$BC7*$Q$28</f>
        <v>#VALUE!</v>
      </c>
      <c r="BE7" s="91" t="s">
        <v>389</v>
      </c>
    </row>
    <row r="8" spans="2:57" ht="13.8" thickBot="1">
      <c r="G8" s="301"/>
      <c r="H8" s="302"/>
      <c r="I8" s="302"/>
      <c r="J8" s="302"/>
      <c r="K8" s="302"/>
      <c r="L8" s="302"/>
      <c r="M8" s="302"/>
      <c r="N8" s="302"/>
      <c r="O8" s="302"/>
      <c r="P8" s="303"/>
      <c r="Q8" s="289"/>
      <c r="R8" s="290"/>
      <c r="S8" s="290"/>
      <c r="T8" s="290"/>
      <c r="U8" s="290"/>
      <c r="V8" s="290"/>
      <c r="W8" s="290"/>
      <c r="X8" s="290"/>
      <c r="Y8" s="290"/>
      <c r="Z8" s="291"/>
      <c r="AJ8" s="115"/>
      <c r="AK8" s="117"/>
      <c r="AQ8" s="122" t="s">
        <v>312</v>
      </c>
      <c r="AW8" s="125">
        <v>112</v>
      </c>
      <c r="AX8" s="125" t="s">
        <v>323</v>
      </c>
      <c r="AY8" s="125" t="s">
        <v>325</v>
      </c>
      <c r="AZ8" s="125" t="s">
        <v>254</v>
      </c>
      <c r="BA8" s="126" t="e">
        <f>($Q$16-$Q$21*7/5)/2</f>
        <v>#VALUE!</v>
      </c>
      <c r="BB8" s="126">
        <v>20000000</v>
      </c>
      <c r="BC8" s="126" t="e">
        <f t="shared" ref="BC8:BC9" si="1">IF(BA8&gt;=BB8,BB8,BA8)</f>
        <v>#VALUE!</v>
      </c>
      <c r="BD8" s="126" t="e">
        <f t="shared" si="0"/>
        <v>#VALUE!</v>
      </c>
      <c r="BE8" s="91" t="s">
        <v>391</v>
      </c>
    </row>
    <row r="9" spans="2:57" ht="13.8" thickBot="1">
      <c r="G9" s="298" t="s">
        <v>309</v>
      </c>
      <c r="H9" s="299"/>
      <c r="I9" s="299"/>
      <c r="J9" s="299"/>
      <c r="K9" s="299"/>
      <c r="L9" s="299"/>
      <c r="M9" s="299"/>
      <c r="N9" s="299"/>
      <c r="O9" s="299"/>
      <c r="P9" s="300"/>
      <c r="Q9" s="292"/>
      <c r="R9" s="293"/>
      <c r="S9" s="293"/>
      <c r="T9" s="293"/>
      <c r="U9" s="293"/>
      <c r="V9" s="293"/>
      <c r="W9" s="293"/>
      <c r="X9" s="293"/>
      <c r="Y9" s="293"/>
      <c r="Z9" s="294"/>
      <c r="AJ9" s="115" t="s">
        <v>348</v>
      </c>
      <c r="AK9" s="117" t="s">
        <v>423</v>
      </c>
      <c r="AQ9" s="272" t="e">
        <f>$Q$7*$Q$13/282*(1-$Q$9/($Q$11*60))</f>
        <v>#DIV/0!</v>
      </c>
      <c r="AR9" s="273"/>
      <c r="AW9" s="125">
        <v>113</v>
      </c>
      <c r="AX9" s="125" t="s">
        <v>324</v>
      </c>
      <c r="AY9" s="125" t="s">
        <v>325</v>
      </c>
      <c r="AZ9" s="125" t="s">
        <v>254</v>
      </c>
      <c r="BA9" s="126" t="e">
        <f>($Q$16-$Q$21*7/5)/2</f>
        <v>#VALUE!</v>
      </c>
      <c r="BB9" s="126">
        <v>5000000</v>
      </c>
      <c r="BC9" s="126" t="e">
        <f t="shared" si="1"/>
        <v>#VALUE!</v>
      </c>
      <c r="BD9" s="126" t="e">
        <f t="shared" si="0"/>
        <v>#VALUE!</v>
      </c>
      <c r="BE9" s="91" t="s">
        <v>392</v>
      </c>
    </row>
    <row r="10" spans="2:57">
      <c r="G10" s="301"/>
      <c r="H10" s="302"/>
      <c r="I10" s="302"/>
      <c r="J10" s="302"/>
      <c r="K10" s="302"/>
      <c r="L10" s="302"/>
      <c r="M10" s="302"/>
      <c r="N10" s="302"/>
      <c r="O10" s="302"/>
      <c r="P10" s="303"/>
      <c r="Q10" s="295"/>
      <c r="R10" s="296"/>
      <c r="S10" s="296"/>
      <c r="T10" s="296"/>
      <c r="U10" s="296"/>
      <c r="V10" s="296"/>
      <c r="W10" s="296"/>
      <c r="X10" s="296"/>
      <c r="Y10" s="296"/>
      <c r="Z10" s="297"/>
      <c r="AJ10" s="115"/>
      <c r="AK10" s="117"/>
      <c r="AW10" s="125">
        <v>121</v>
      </c>
      <c r="AX10" s="125" t="s">
        <v>322</v>
      </c>
      <c r="AY10" s="125" t="s">
        <v>395</v>
      </c>
      <c r="AZ10" s="125" t="s">
        <v>254</v>
      </c>
      <c r="BA10" s="126" t="e">
        <f>($Q$16-$Q$21*7/5)</f>
        <v>#VALUE!</v>
      </c>
      <c r="BB10" s="126">
        <v>20000000</v>
      </c>
      <c r="BC10" s="126" t="e">
        <f t="shared" ref="BC10:BC18" si="2">IF(BA10&gt;=BB10,BB10,BA10)</f>
        <v>#VALUE!</v>
      </c>
      <c r="BD10" s="126" t="e">
        <f t="shared" si="0"/>
        <v>#VALUE!</v>
      </c>
      <c r="BE10" s="91" t="s">
        <v>396</v>
      </c>
    </row>
    <row r="11" spans="2:57">
      <c r="G11" s="298" t="s">
        <v>310</v>
      </c>
      <c r="H11" s="299"/>
      <c r="I11" s="299"/>
      <c r="J11" s="299"/>
      <c r="K11" s="299"/>
      <c r="L11" s="299"/>
      <c r="M11" s="299"/>
      <c r="N11" s="299"/>
      <c r="O11" s="299"/>
      <c r="P11" s="300"/>
      <c r="Q11" s="292"/>
      <c r="R11" s="293"/>
      <c r="S11" s="293"/>
      <c r="T11" s="293"/>
      <c r="U11" s="293"/>
      <c r="V11" s="293"/>
      <c r="W11" s="293"/>
      <c r="X11" s="293"/>
      <c r="Y11" s="293"/>
      <c r="Z11" s="294"/>
      <c r="AJ11" s="115" t="s">
        <v>349</v>
      </c>
      <c r="AK11" s="117" t="s">
        <v>423</v>
      </c>
      <c r="AQ11" s="123" t="s">
        <v>335</v>
      </c>
      <c r="AW11" s="125">
        <v>122</v>
      </c>
      <c r="AX11" s="125" t="s">
        <v>323</v>
      </c>
      <c r="AY11" s="125" t="s">
        <v>395</v>
      </c>
      <c r="AZ11" s="125" t="s">
        <v>254</v>
      </c>
      <c r="BA11" s="126" t="e">
        <f>($Q$16-$Q$21*7/5)</f>
        <v>#VALUE!</v>
      </c>
      <c r="BB11" s="126">
        <v>40000000</v>
      </c>
      <c r="BC11" s="126" t="e">
        <f t="shared" si="2"/>
        <v>#VALUE!</v>
      </c>
      <c r="BD11" s="126" t="e">
        <f t="shared" si="0"/>
        <v>#VALUE!</v>
      </c>
      <c r="BE11" s="91" t="s">
        <v>397</v>
      </c>
    </row>
    <row r="12" spans="2:57">
      <c r="G12" s="301"/>
      <c r="H12" s="302"/>
      <c r="I12" s="302"/>
      <c r="J12" s="302"/>
      <c r="K12" s="302"/>
      <c r="L12" s="302"/>
      <c r="M12" s="302"/>
      <c r="N12" s="302"/>
      <c r="O12" s="302"/>
      <c r="P12" s="303"/>
      <c r="Q12" s="295"/>
      <c r="R12" s="296"/>
      <c r="S12" s="296"/>
      <c r="T12" s="296"/>
      <c r="U12" s="296"/>
      <c r="V12" s="296"/>
      <c r="W12" s="296"/>
      <c r="X12" s="296"/>
      <c r="Y12" s="296"/>
      <c r="Z12" s="297"/>
      <c r="AJ12" s="115"/>
      <c r="AK12" s="117"/>
      <c r="AQ12" s="122" t="str">
        <f>第1号!S33</f>
        <v>□</v>
      </c>
      <c r="AR12" s="122" t="s">
        <v>245</v>
      </c>
      <c r="AW12" s="125">
        <v>123</v>
      </c>
      <c r="AX12" s="125" t="s">
        <v>324</v>
      </c>
      <c r="AY12" s="125" t="s">
        <v>395</v>
      </c>
      <c r="AZ12" s="125" t="s">
        <v>254</v>
      </c>
      <c r="BA12" s="126" t="e">
        <f>($Q$16-$Q$21*7/5)</f>
        <v>#VALUE!</v>
      </c>
      <c r="BB12" s="126">
        <v>10000000</v>
      </c>
      <c r="BC12" s="126" t="e">
        <f t="shared" si="2"/>
        <v>#VALUE!</v>
      </c>
      <c r="BD12" s="126" t="e">
        <f t="shared" si="0"/>
        <v>#VALUE!</v>
      </c>
      <c r="BE12" s="91" t="s">
        <v>398</v>
      </c>
    </row>
    <row r="13" spans="2:57" ht="13.95" customHeight="1" thickBot="1">
      <c r="G13" s="234" t="s">
        <v>368</v>
      </c>
      <c r="H13" s="235"/>
      <c r="I13" s="235"/>
      <c r="J13" s="235"/>
      <c r="K13" s="235"/>
      <c r="L13" s="235"/>
      <c r="M13" s="235"/>
      <c r="N13" s="235"/>
      <c r="O13" s="235"/>
      <c r="P13" s="236"/>
      <c r="Q13" s="292"/>
      <c r="R13" s="293"/>
      <c r="S13" s="293"/>
      <c r="T13" s="293"/>
      <c r="U13" s="293"/>
      <c r="V13" s="293"/>
      <c r="W13" s="293"/>
      <c r="X13" s="293"/>
      <c r="Y13" s="293"/>
      <c r="Z13" s="294"/>
      <c r="AJ13" s="115" t="s">
        <v>350</v>
      </c>
      <c r="AK13" s="117" t="s">
        <v>423</v>
      </c>
      <c r="AQ13" s="122" t="str">
        <f>第1号!S34</f>
        <v>□</v>
      </c>
      <c r="AR13" s="122" t="s">
        <v>246</v>
      </c>
      <c r="AW13" s="125">
        <v>211</v>
      </c>
      <c r="AX13" s="125" t="s">
        <v>322</v>
      </c>
      <c r="AY13" s="125" t="s">
        <v>325</v>
      </c>
      <c r="AZ13" s="125" t="s">
        <v>326</v>
      </c>
      <c r="BA13" s="126" t="e">
        <f>($Q$16-$Q$21*3/2)/2</f>
        <v>#VALUE!</v>
      </c>
      <c r="BB13" s="126">
        <v>10000000</v>
      </c>
      <c r="BC13" s="126" t="e">
        <f t="shared" si="2"/>
        <v>#VALUE!</v>
      </c>
      <c r="BD13" s="126" t="e">
        <f t="shared" si="0"/>
        <v>#VALUE!</v>
      </c>
      <c r="BE13" s="91" t="s">
        <v>389</v>
      </c>
    </row>
    <row r="14" spans="2:57" ht="13.8" thickBot="1">
      <c r="G14" s="237"/>
      <c r="H14" s="238"/>
      <c r="I14" s="238"/>
      <c r="J14" s="238"/>
      <c r="K14" s="238"/>
      <c r="L14" s="238"/>
      <c r="M14" s="238"/>
      <c r="N14" s="238"/>
      <c r="O14" s="238"/>
      <c r="P14" s="239"/>
      <c r="Q14" s="295"/>
      <c r="R14" s="296"/>
      <c r="S14" s="296"/>
      <c r="T14" s="296"/>
      <c r="U14" s="296"/>
      <c r="V14" s="296"/>
      <c r="W14" s="296"/>
      <c r="X14" s="296"/>
      <c r="Y14" s="296"/>
      <c r="Z14" s="297"/>
      <c r="AJ14" s="115"/>
      <c r="AK14" s="117"/>
      <c r="AQ14" s="127">
        <f>IF(AQ12="■",1,IF(AQ13="■",2,3))</f>
        <v>3</v>
      </c>
      <c r="AW14" s="125">
        <v>212</v>
      </c>
      <c r="AX14" s="125" t="s">
        <v>323</v>
      </c>
      <c r="AY14" s="125" t="s">
        <v>325</v>
      </c>
      <c r="AZ14" s="125" t="s">
        <v>326</v>
      </c>
      <c r="BA14" s="126" t="e">
        <f>($Q$16-$Q$21*3/2)/2</f>
        <v>#VALUE!</v>
      </c>
      <c r="BB14" s="126">
        <v>20000000</v>
      </c>
      <c r="BC14" s="126" t="e">
        <f t="shared" si="2"/>
        <v>#VALUE!</v>
      </c>
      <c r="BD14" s="126" t="e">
        <f t="shared" si="0"/>
        <v>#VALUE!</v>
      </c>
      <c r="BE14" s="91" t="s">
        <v>391</v>
      </c>
    </row>
    <row r="15" spans="2:57">
      <c r="AJ15" s="115"/>
      <c r="AK15" s="117"/>
      <c r="AW15" s="125">
        <v>213</v>
      </c>
      <c r="AX15" s="125" t="s">
        <v>324</v>
      </c>
      <c r="AY15" s="125" t="s">
        <v>325</v>
      </c>
      <c r="AZ15" s="125" t="s">
        <v>326</v>
      </c>
      <c r="BA15" s="126" t="e">
        <f>($Q$16-$Q$21*3/2)/2</f>
        <v>#VALUE!</v>
      </c>
      <c r="BB15" s="126">
        <v>5000000</v>
      </c>
      <c r="BC15" s="126" t="e">
        <f t="shared" si="2"/>
        <v>#VALUE!</v>
      </c>
      <c r="BD15" s="126" t="e">
        <f t="shared" si="0"/>
        <v>#VALUE!</v>
      </c>
      <c r="BE15" s="91" t="s">
        <v>392</v>
      </c>
    </row>
    <row r="16" spans="2:57" ht="13.2" customHeight="1">
      <c r="G16" s="234" t="s">
        <v>369</v>
      </c>
      <c r="H16" s="235"/>
      <c r="I16" s="235"/>
      <c r="J16" s="235"/>
      <c r="K16" s="235"/>
      <c r="L16" s="235"/>
      <c r="M16" s="235"/>
      <c r="N16" s="235"/>
      <c r="O16" s="235"/>
      <c r="P16" s="236"/>
      <c r="Q16" s="253" t="str">
        <f>IFERROR(ROUNDDOWN(IF(AQ14=1,AQ7,IF(AQ14=2,AQ7,AQ9)),0),"")</f>
        <v/>
      </c>
      <c r="R16" s="254"/>
      <c r="S16" s="254"/>
      <c r="T16" s="254"/>
      <c r="U16" s="254"/>
      <c r="V16" s="254"/>
      <c r="W16" s="254"/>
      <c r="X16" s="254"/>
      <c r="Y16" s="254"/>
      <c r="Z16" s="255"/>
      <c r="AJ16" s="115" t="s">
        <v>370</v>
      </c>
      <c r="AK16" s="117" t="s">
        <v>342</v>
      </c>
      <c r="AQ16" s="123" t="s">
        <v>336</v>
      </c>
      <c r="AW16" s="125">
        <v>221</v>
      </c>
      <c r="AX16" s="125" t="s">
        <v>322</v>
      </c>
      <c r="AY16" s="125" t="s">
        <v>395</v>
      </c>
      <c r="AZ16" s="125" t="s">
        <v>326</v>
      </c>
      <c r="BA16" s="126" t="e">
        <f>($Q$16-$Q$21*3/2)</f>
        <v>#VALUE!</v>
      </c>
      <c r="BB16" s="126">
        <v>20000000</v>
      </c>
      <c r="BC16" s="126" t="e">
        <f t="shared" si="2"/>
        <v>#VALUE!</v>
      </c>
      <c r="BD16" s="126" t="e">
        <f t="shared" si="0"/>
        <v>#VALUE!</v>
      </c>
      <c r="BE16" s="91" t="s">
        <v>396</v>
      </c>
    </row>
    <row r="17" spans="7:57">
      <c r="G17" s="237"/>
      <c r="H17" s="238"/>
      <c r="I17" s="238"/>
      <c r="J17" s="238"/>
      <c r="K17" s="238"/>
      <c r="L17" s="238"/>
      <c r="M17" s="238"/>
      <c r="N17" s="238"/>
      <c r="O17" s="238"/>
      <c r="P17" s="239"/>
      <c r="Q17" s="256"/>
      <c r="R17" s="257"/>
      <c r="S17" s="257"/>
      <c r="T17" s="257"/>
      <c r="U17" s="257"/>
      <c r="V17" s="257"/>
      <c r="W17" s="257"/>
      <c r="X17" s="257"/>
      <c r="Y17" s="257"/>
      <c r="Z17" s="258"/>
      <c r="AJ17" s="115" t="s">
        <v>360</v>
      </c>
      <c r="AK17" s="117" t="s">
        <v>433</v>
      </c>
      <c r="AQ17" s="122" t="str">
        <f>第1号!V42</f>
        <v>□</v>
      </c>
      <c r="AR17" s="122" t="s">
        <v>317</v>
      </c>
      <c r="AW17" s="125">
        <v>222</v>
      </c>
      <c r="AX17" s="125" t="s">
        <v>323</v>
      </c>
      <c r="AY17" s="125" t="s">
        <v>395</v>
      </c>
      <c r="AZ17" s="125" t="s">
        <v>326</v>
      </c>
      <c r="BA17" s="126" t="e">
        <f>($Q$16-$Q$21*3/2)</f>
        <v>#VALUE!</v>
      </c>
      <c r="BB17" s="126">
        <v>40000000</v>
      </c>
      <c r="BC17" s="126" t="e">
        <f t="shared" si="2"/>
        <v>#VALUE!</v>
      </c>
      <c r="BD17" s="126" t="e">
        <f t="shared" si="0"/>
        <v>#VALUE!</v>
      </c>
      <c r="BE17" s="91" t="s">
        <v>397</v>
      </c>
    </row>
    <row r="18" spans="7:57" ht="13.8" thickBot="1">
      <c r="G18" s="118" t="s">
        <v>372</v>
      </c>
      <c r="N18" s="118"/>
      <c r="P18" s="118"/>
      <c r="Q18" s="118"/>
      <c r="AJ18" s="115"/>
      <c r="AK18" s="119" t="s">
        <v>343</v>
      </c>
      <c r="AQ18" s="122" t="str">
        <f>第1号!AC42</f>
        <v>□</v>
      </c>
      <c r="AR18" s="122" t="s">
        <v>393</v>
      </c>
      <c r="AW18" s="125">
        <v>223</v>
      </c>
      <c r="AX18" s="125" t="s">
        <v>324</v>
      </c>
      <c r="AY18" s="125" t="s">
        <v>395</v>
      </c>
      <c r="AZ18" s="125" t="s">
        <v>326</v>
      </c>
      <c r="BA18" s="126" t="e">
        <f>($Q$16-$Q$21*3/2)</f>
        <v>#VALUE!</v>
      </c>
      <c r="BB18" s="126">
        <v>10000000</v>
      </c>
      <c r="BC18" s="126" t="e">
        <f t="shared" si="2"/>
        <v>#VALUE!</v>
      </c>
      <c r="BD18" s="126" t="e">
        <f t="shared" si="0"/>
        <v>#VALUE!</v>
      </c>
      <c r="BE18" s="91" t="s">
        <v>398</v>
      </c>
    </row>
    <row r="19" spans="7:57" ht="13.95" customHeight="1" thickBot="1">
      <c r="H19" s="118" t="str">
        <f>IFERROR(IF(AQ14=3,AK19,AK17),"")</f>
        <v>Ｙ ＝ Ｘ × Ｅ／２８２ ×（１－Ａ／（Ｂ×６０））</v>
      </c>
      <c r="AJ19" s="115"/>
      <c r="AK19" s="117" t="s">
        <v>434</v>
      </c>
      <c r="AQ19" s="127">
        <f>IF(AQ17="■",10,20)</f>
        <v>20</v>
      </c>
    </row>
    <row r="20" spans="7:57">
      <c r="AJ20" s="115"/>
      <c r="AK20" s="117"/>
    </row>
    <row r="21" spans="7:57" ht="13.2" customHeight="1">
      <c r="G21" s="234" t="s">
        <v>365</v>
      </c>
      <c r="H21" s="235"/>
      <c r="I21" s="235"/>
      <c r="J21" s="235"/>
      <c r="K21" s="235"/>
      <c r="L21" s="235"/>
      <c r="M21" s="235"/>
      <c r="N21" s="235"/>
      <c r="O21" s="235"/>
      <c r="P21" s="236"/>
      <c r="Q21" s="280"/>
      <c r="R21" s="281"/>
      <c r="S21" s="281"/>
      <c r="T21" s="281"/>
      <c r="U21" s="281"/>
      <c r="V21" s="281"/>
      <c r="W21" s="281"/>
      <c r="X21" s="281"/>
      <c r="Y21" s="281"/>
      <c r="Z21" s="282"/>
      <c r="AJ21" s="115" t="s">
        <v>344</v>
      </c>
      <c r="AK21" s="117" t="s">
        <v>345</v>
      </c>
      <c r="AQ21" s="123" t="s">
        <v>337</v>
      </c>
    </row>
    <row r="22" spans="7:57" ht="13.8" thickBot="1">
      <c r="G22" s="237"/>
      <c r="H22" s="238"/>
      <c r="I22" s="238"/>
      <c r="J22" s="238"/>
      <c r="K22" s="238"/>
      <c r="L22" s="238"/>
      <c r="M22" s="238"/>
      <c r="N22" s="238"/>
      <c r="O22" s="238"/>
      <c r="P22" s="239"/>
      <c r="Q22" s="283"/>
      <c r="R22" s="284"/>
      <c r="S22" s="284"/>
      <c r="T22" s="284"/>
      <c r="U22" s="284"/>
      <c r="V22" s="284"/>
      <c r="W22" s="284"/>
      <c r="X22" s="284"/>
      <c r="Y22" s="284"/>
      <c r="Z22" s="285"/>
      <c r="AJ22" s="115" t="s">
        <v>379</v>
      </c>
      <c r="AK22" s="117"/>
      <c r="AQ22" s="122" t="str">
        <f>第1号!S31</f>
        <v>□</v>
      </c>
      <c r="AR22" s="122" t="s">
        <v>320</v>
      </c>
    </row>
    <row r="23" spans="7:57" ht="13.8" thickBot="1">
      <c r="AJ23" s="115"/>
      <c r="AK23" s="117"/>
      <c r="AQ23" s="127">
        <f>IF(AQ22="■",100,200)</f>
        <v>200</v>
      </c>
    </row>
    <row r="24" spans="7:57" ht="13.2" customHeight="1">
      <c r="G24" s="274" t="s">
        <v>408</v>
      </c>
      <c r="H24" s="275"/>
      <c r="I24" s="275"/>
      <c r="J24" s="275"/>
      <c r="K24" s="275"/>
      <c r="L24" s="275"/>
      <c r="M24" s="275"/>
      <c r="N24" s="275"/>
      <c r="O24" s="275"/>
      <c r="P24" s="276"/>
      <c r="Q24" s="280"/>
      <c r="R24" s="281"/>
      <c r="S24" s="281"/>
      <c r="T24" s="281"/>
      <c r="U24" s="281"/>
      <c r="V24" s="281"/>
      <c r="W24" s="281"/>
      <c r="X24" s="281"/>
      <c r="Y24" s="281"/>
      <c r="Z24" s="282"/>
      <c r="AJ24" s="259" t="s">
        <v>424</v>
      </c>
      <c r="AK24" s="240" t="s">
        <v>427</v>
      </c>
    </row>
    <row r="25" spans="7:57" ht="13.95" customHeight="1" thickBot="1">
      <c r="G25" s="277"/>
      <c r="H25" s="278"/>
      <c r="I25" s="278"/>
      <c r="J25" s="278"/>
      <c r="K25" s="278"/>
      <c r="L25" s="278"/>
      <c r="M25" s="278"/>
      <c r="N25" s="278"/>
      <c r="O25" s="278"/>
      <c r="P25" s="279"/>
      <c r="Q25" s="283"/>
      <c r="R25" s="284"/>
      <c r="S25" s="284"/>
      <c r="T25" s="284"/>
      <c r="U25" s="284"/>
      <c r="V25" s="284"/>
      <c r="W25" s="284"/>
      <c r="X25" s="284"/>
      <c r="Y25" s="284"/>
      <c r="Z25" s="285"/>
      <c r="AJ25" s="259"/>
      <c r="AK25" s="240"/>
      <c r="AQ25" s="123" t="s">
        <v>338</v>
      </c>
    </row>
    <row r="26" spans="7:57" ht="13.8" thickBot="1">
      <c r="G26" s="274" t="s">
        <v>409</v>
      </c>
      <c r="H26" s="275"/>
      <c r="I26" s="275"/>
      <c r="J26" s="275"/>
      <c r="K26" s="275"/>
      <c r="L26" s="275"/>
      <c r="M26" s="275"/>
      <c r="N26" s="275"/>
      <c r="O26" s="275"/>
      <c r="P26" s="276"/>
      <c r="Q26" s="280"/>
      <c r="R26" s="281"/>
      <c r="S26" s="281"/>
      <c r="T26" s="281"/>
      <c r="U26" s="281"/>
      <c r="V26" s="281"/>
      <c r="W26" s="281"/>
      <c r="X26" s="281"/>
      <c r="Y26" s="281"/>
      <c r="Z26" s="282"/>
      <c r="AJ26" s="259" t="s">
        <v>425</v>
      </c>
      <c r="AK26" s="240"/>
      <c r="AQ26" s="127">
        <f>AQ14+AQ19+AQ23</f>
        <v>223</v>
      </c>
    </row>
    <row r="27" spans="7:57" ht="13.2" customHeight="1">
      <c r="G27" s="277"/>
      <c r="H27" s="278"/>
      <c r="I27" s="278"/>
      <c r="J27" s="278"/>
      <c r="K27" s="278"/>
      <c r="L27" s="278"/>
      <c r="M27" s="278"/>
      <c r="N27" s="278"/>
      <c r="O27" s="278"/>
      <c r="P27" s="279"/>
      <c r="Q27" s="283"/>
      <c r="R27" s="284"/>
      <c r="S27" s="284"/>
      <c r="T27" s="284"/>
      <c r="U27" s="284"/>
      <c r="V27" s="284"/>
      <c r="W27" s="284"/>
      <c r="X27" s="284"/>
      <c r="Y27" s="284"/>
      <c r="Z27" s="285"/>
      <c r="AJ27" s="259"/>
      <c r="AK27" s="240"/>
    </row>
    <row r="28" spans="7:57" ht="13.2" customHeight="1">
      <c r="G28" s="260" t="s">
        <v>380</v>
      </c>
      <c r="H28" s="261"/>
      <c r="I28" s="261"/>
      <c r="J28" s="261"/>
      <c r="K28" s="261"/>
      <c r="L28" s="261"/>
      <c r="M28" s="261"/>
      <c r="N28" s="261"/>
      <c r="O28" s="261"/>
      <c r="P28" s="262"/>
      <c r="Q28" s="266" t="str">
        <f>IFERROR(ROUNDDOWN(Q24/Q26,10),"")</f>
        <v/>
      </c>
      <c r="R28" s="267"/>
      <c r="S28" s="267"/>
      <c r="T28" s="267"/>
      <c r="U28" s="267"/>
      <c r="V28" s="267"/>
      <c r="W28" s="267"/>
      <c r="X28" s="267"/>
      <c r="Y28" s="267"/>
      <c r="Z28" s="268"/>
      <c r="AJ28" s="115" t="s">
        <v>381</v>
      </c>
      <c r="AK28" s="149" t="s">
        <v>426</v>
      </c>
    </row>
    <row r="29" spans="7:57">
      <c r="G29" s="263"/>
      <c r="H29" s="264"/>
      <c r="I29" s="264"/>
      <c r="J29" s="264"/>
      <c r="K29" s="264"/>
      <c r="L29" s="264"/>
      <c r="M29" s="264"/>
      <c r="N29" s="264"/>
      <c r="O29" s="264"/>
      <c r="P29" s="265"/>
      <c r="Q29" s="269"/>
      <c r="R29" s="270"/>
      <c r="S29" s="270"/>
      <c r="T29" s="270"/>
      <c r="U29" s="270"/>
      <c r="V29" s="270"/>
      <c r="W29" s="270"/>
      <c r="X29" s="270"/>
      <c r="Y29" s="270"/>
      <c r="Z29" s="271"/>
      <c r="AJ29" s="115" t="s">
        <v>382</v>
      </c>
      <c r="AK29" s="119" t="s">
        <v>407</v>
      </c>
      <c r="BC29" s="91"/>
      <c r="BD29" s="91"/>
    </row>
    <row r="30" spans="7:57">
      <c r="AJ30" s="115"/>
      <c r="AK30" s="117"/>
      <c r="BC30" s="91"/>
      <c r="BD30" s="91"/>
    </row>
    <row r="31" spans="7:57" ht="13.2" customHeight="1">
      <c r="G31" s="114" t="s">
        <v>375</v>
      </c>
      <c r="AJ31" s="115"/>
      <c r="AK31" s="117"/>
      <c r="BC31" s="91"/>
      <c r="BD31" s="91"/>
    </row>
    <row r="32" spans="7:57" ht="13.8" thickBot="1">
      <c r="AJ32" s="115"/>
      <c r="AK32" s="117"/>
      <c r="BA32" s="91"/>
      <c r="BB32" s="91"/>
      <c r="BC32" s="91"/>
      <c r="BD32" s="91"/>
    </row>
    <row r="33" spans="7:56">
      <c r="G33" s="247" t="s">
        <v>377</v>
      </c>
      <c r="H33" s="248"/>
      <c r="I33" s="248"/>
      <c r="J33" s="248"/>
      <c r="K33" s="248"/>
      <c r="L33" s="248"/>
      <c r="M33" s="248"/>
      <c r="N33" s="248"/>
      <c r="O33" s="248"/>
      <c r="P33" s="249"/>
      <c r="Q33" s="241" t="str">
        <f>IFERROR(MIN((ROUNDDOWN(VLOOKUP(AQ26,AW7:BD18,8,FALSE),-3)),(VLOOKUP(AQ26,AW7:BD18,6,FALSE))),"")</f>
        <v/>
      </c>
      <c r="R33" s="242"/>
      <c r="S33" s="242"/>
      <c r="T33" s="242"/>
      <c r="U33" s="242"/>
      <c r="V33" s="242"/>
      <c r="W33" s="242"/>
      <c r="X33" s="242"/>
      <c r="Y33" s="242"/>
      <c r="Z33" s="243"/>
      <c r="AJ33" s="115" t="s">
        <v>376</v>
      </c>
      <c r="AK33" s="117" t="s">
        <v>351</v>
      </c>
      <c r="BA33" s="91"/>
      <c r="BB33" s="91"/>
      <c r="BC33" s="91"/>
      <c r="BD33" s="91"/>
    </row>
    <row r="34" spans="7:56" ht="13.8" thickBot="1">
      <c r="G34" s="250"/>
      <c r="H34" s="251"/>
      <c r="I34" s="251"/>
      <c r="J34" s="251"/>
      <c r="K34" s="251"/>
      <c r="L34" s="251"/>
      <c r="M34" s="251"/>
      <c r="N34" s="251"/>
      <c r="O34" s="251"/>
      <c r="P34" s="252"/>
      <c r="Q34" s="244"/>
      <c r="R34" s="245"/>
      <c r="S34" s="245"/>
      <c r="T34" s="245"/>
      <c r="U34" s="245"/>
      <c r="V34" s="245"/>
      <c r="W34" s="245"/>
      <c r="X34" s="245"/>
      <c r="Y34" s="245"/>
      <c r="Z34" s="246"/>
      <c r="AJ34" s="115" t="s">
        <v>362</v>
      </c>
      <c r="AK34" s="117" t="s">
        <v>352</v>
      </c>
      <c r="AW34" s="91"/>
      <c r="AX34" s="91"/>
      <c r="AY34" s="91"/>
      <c r="AZ34" s="91"/>
      <c r="BA34" s="91"/>
      <c r="BB34" s="91"/>
      <c r="BC34" s="91"/>
      <c r="BD34" s="91"/>
    </row>
    <row r="35" spans="7:56">
      <c r="G35" s="118" t="s">
        <v>378</v>
      </c>
      <c r="P35" s="118"/>
      <c r="Q35" s="118"/>
      <c r="R35" s="118"/>
      <c r="S35" s="118"/>
      <c r="T35" s="118"/>
      <c r="AJ35" s="115"/>
      <c r="AK35" s="117" t="s">
        <v>346</v>
      </c>
      <c r="AW35" s="91"/>
      <c r="AX35" s="91"/>
      <c r="AY35" s="91"/>
      <c r="AZ35" s="91"/>
      <c r="BA35" s="91"/>
      <c r="BB35" s="91"/>
      <c r="BC35" s="91"/>
      <c r="BD35" s="91"/>
    </row>
    <row r="36" spans="7:56">
      <c r="H36" s="111" t="str">
        <f>IF(AND(AQ19=10,AQ23=100),AK35,IF(AND(AQ19=10,AQ23=200),AK40,IF(AND(AQ19=20,AQ23=100),AK37,AK42)))&amp;"× 水素供給設備の運営の実績に応じた係数"</f>
        <v>助成金額＝（助成対象経費－国補助額×３／２）／２× 水素供給設備の運営の実績に応じた係数</v>
      </c>
      <c r="AJ36" s="115"/>
      <c r="AK36" s="117" t="s">
        <v>422</v>
      </c>
      <c r="AW36" s="91"/>
      <c r="AX36" s="91"/>
      <c r="AY36" s="91"/>
      <c r="AZ36" s="91"/>
      <c r="BA36" s="91"/>
      <c r="BB36" s="91"/>
      <c r="BC36" s="91"/>
      <c r="BD36" s="91"/>
    </row>
    <row r="37" spans="7:56">
      <c r="G37" s="118" t="s">
        <v>373</v>
      </c>
      <c r="AJ37" s="115"/>
      <c r="AK37" s="117" t="s">
        <v>353</v>
      </c>
      <c r="AL37" s="122"/>
      <c r="AW37" s="91"/>
      <c r="AX37" s="91"/>
      <c r="AY37" s="91"/>
      <c r="AZ37" s="91"/>
      <c r="BA37" s="91"/>
      <c r="BB37" s="91"/>
      <c r="BC37" s="91"/>
      <c r="BD37" s="91"/>
    </row>
    <row r="38" spans="7:56">
      <c r="H38" s="118" t="str">
        <f>VLOOKUP(AQ26,AW7:BE18,9,FALSE)</f>
        <v>中小事業者 燃料電池バス非対応 1,000万円</v>
      </c>
      <c r="AJ38" s="115"/>
      <c r="AK38" s="117" t="s">
        <v>347</v>
      </c>
      <c r="AL38" s="122"/>
      <c r="AY38" s="91"/>
      <c r="AZ38" s="91"/>
      <c r="BA38" s="91"/>
      <c r="BB38" s="91"/>
      <c r="BC38" s="91"/>
      <c r="BD38" s="91"/>
    </row>
    <row r="39" spans="7:56" ht="13.2" customHeight="1">
      <c r="AJ39" s="115"/>
      <c r="AK39" s="117" t="s">
        <v>422</v>
      </c>
      <c r="AY39" s="91"/>
      <c r="AZ39" s="91"/>
      <c r="BA39" s="91"/>
      <c r="BB39" s="91"/>
      <c r="BC39" s="91"/>
      <c r="BD39" s="91"/>
    </row>
    <row r="40" spans="7:56">
      <c r="AJ40" s="115"/>
      <c r="AK40" s="117" t="s">
        <v>354</v>
      </c>
      <c r="AY40" s="91"/>
      <c r="AZ40" s="91"/>
      <c r="BA40" s="91"/>
      <c r="BB40" s="91"/>
      <c r="BC40" s="91"/>
      <c r="BD40" s="91"/>
    </row>
    <row r="41" spans="7:56">
      <c r="AJ41" s="115"/>
      <c r="AK41" s="117" t="s">
        <v>355</v>
      </c>
      <c r="AY41" s="91"/>
      <c r="AZ41" s="91"/>
      <c r="BA41" s="91"/>
      <c r="BB41" s="91"/>
      <c r="BC41" s="91"/>
      <c r="BD41" s="91"/>
    </row>
    <row r="42" spans="7:56">
      <c r="AJ42" s="115"/>
      <c r="AK42" s="117" t="s">
        <v>356</v>
      </c>
      <c r="AY42" s="91"/>
      <c r="AZ42" s="91"/>
      <c r="BA42" s="91"/>
      <c r="BB42" s="91"/>
      <c r="BC42" s="91"/>
      <c r="BD42" s="91"/>
    </row>
    <row r="43" spans="7:56">
      <c r="AJ43" s="115"/>
      <c r="AK43" s="117" t="s">
        <v>422</v>
      </c>
      <c r="BA43" s="91"/>
      <c r="BB43" s="91"/>
      <c r="BC43" s="91"/>
      <c r="BD43" s="91"/>
    </row>
    <row r="44" spans="7:56">
      <c r="AJ44" s="115"/>
      <c r="AK44" s="117" t="s">
        <v>357</v>
      </c>
      <c r="BA44" s="91"/>
      <c r="BB44" s="91"/>
      <c r="BC44" s="91"/>
      <c r="BD44" s="91"/>
    </row>
    <row r="45" spans="7:56">
      <c r="AJ45" s="115"/>
      <c r="AK45" s="117" t="s">
        <v>358</v>
      </c>
      <c r="BA45" s="91"/>
      <c r="BB45" s="91"/>
      <c r="BC45" s="91"/>
      <c r="BD45" s="91"/>
    </row>
    <row r="46" spans="7:56">
      <c r="AJ46" s="115"/>
      <c r="AK46" s="117" t="s">
        <v>422</v>
      </c>
    </row>
    <row r="47" spans="7:56">
      <c r="AJ47" s="115"/>
      <c r="AK47" s="117"/>
    </row>
    <row r="48" spans="7:56">
      <c r="AJ48" s="115"/>
      <c r="AK48" s="117" t="s">
        <v>361</v>
      </c>
    </row>
    <row r="49" spans="36:37">
      <c r="AJ49" s="115"/>
      <c r="AK49" s="117" t="s">
        <v>364</v>
      </c>
    </row>
    <row r="50" spans="36:37">
      <c r="AJ50" s="115"/>
      <c r="AK50" s="117" t="s">
        <v>383</v>
      </c>
    </row>
    <row r="51" spans="36:37">
      <c r="AJ51" s="115"/>
      <c r="AK51" s="117" t="s">
        <v>384</v>
      </c>
    </row>
    <row r="52" spans="36:37">
      <c r="AJ52" s="115"/>
      <c r="AK52" s="117" t="s">
        <v>385</v>
      </c>
    </row>
    <row r="53" spans="36:37">
      <c r="AJ53" s="115"/>
      <c r="AK53" s="117" t="s">
        <v>394</v>
      </c>
    </row>
    <row r="54" spans="36:37">
      <c r="AJ54" s="115"/>
      <c r="AK54" s="117" t="s">
        <v>386</v>
      </c>
    </row>
    <row r="55" spans="36:37">
      <c r="AJ55" s="115"/>
      <c r="AK55" s="117" t="s">
        <v>387</v>
      </c>
    </row>
    <row r="56" spans="36:37" ht="13.2" customHeight="1">
      <c r="AJ56" s="115"/>
      <c r="AK56" s="117" t="s">
        <v>388</v>
      </c>
    </row>
    <row r="57" spans="36:37" ht="13.2" customHeight="1">
      <c r="AJ57" s="115"/>
      <c r="AK57" s="117"/>
    </row>
    <row r="58" spans="36:37">
      <c r="AJ58" s="115"/>
      <c r="AK58" s="117"/>
    </row>
    <row r="59" spans="36:37">
      <c r="AJ59" s="120"/>
      <c r="AK59" s="121"/>
    </row>
    <row r="62" spans="36:37" ht="13.2" customHeight="1"/>
    <row r="63" spans="36:37" ht="13.2" customHeight="1"/>
  </sheetData>
  <sheetProtection algorithmName="SHA-512" hashValue="DWK9tGcqnN9CvfAcilpz6UMo0C95DNNdRO2HlgiGpPcBV9LCeMOLYJe1w87bdv6PT+e6Ajv+QiA/6VVfiEWp7g==" saltValue="KRmc7VnKLbC0wKCBsjLPNw==" spinCount="100000" sheet="1" objects="1" scenarios="1"/>
  <mergeCells count="25">
    <mergeCell ref="AQ7:AR7"/>
    <mergeCell ref="AQ9:AR9"/>
    <mergeCell ref="G24:P25"/>
    <mergeCell ref="Q24:Z25"/>
    <mergeCell ref="G26:P27"/>
    <mergeCell ref="Q26:Z27"/>
    <mergeCell ref="G21:P22"/>
    <mergeCell ref="Q21:Z22"/>
    <mergeCell ref="Q7:Z8"/>
    <mergeCell ref="Q9:Z10"/>
    <mergeCell ref="Q11:Z12"/>
    <mergeCell ref="Q13:Z14"/>
    <mergeCell ref="G16:P17"/>
    <mergeCell ref="G7:P8"/>
    <mergeCell ref="G9:P10"/>
    <mergeCell ref="G11:P12"/>
    <mergeCell ref="G13:P14"/>
    <mergeCell ref="AK24:AK27"/>
    <mergeCell ref="Q33:Z34"/>
    <mergeCell ref="G33:P34"/>
    <mergeCell ref="Q16:Z17"/>
    <mergeCell ref="AJ24:AJ25"/>
    <mergeCell ref="AJ26:AJ27"/>
    <mergeCell ref="G28:P29"/>
    <mergeCell ref="Q28:Z29"/>
  </mergeCells>
  <phoneticPr fontId="3"/>
  <pageMargins left="0.7" right="0.7" top="0.75" bottom="0.75" header="0.3" footer="0.3"/>
  <pageSetup paperSize="9" scale="98" orientation="portrait" r:id="rId1"/>
  <colBreaks count="1" manualBreakCount="1">
    <brk id="34" min="1" max="59"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O42"/>
  <sheetViews>
    <sheetView view="pageBreakPreview" zoomScaleNormal="100" zoomScaleSheetLayoutView="100" workbookViewId="0">
      <selection activeCell="I10" sqref="I10:V10"/>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ustomWidth="1"/>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1" t="s">
        <v>87</v>
      </c>
    </row>
    <row r="3" spans="1:41" ht="15" customHeight="1">
      <c r="AN3" s="1" t="s">
        <v>94</v>
      </c>
    </row>
    <row r="4" spans="1:41" ht="15" customHeight="1">
      <c r="B4" s="1" t="s">
        <v>62</v>
      </c>
      <c r="AN4" s="23" t="s">
        <v>118</v>
      </c>
      <c r="AO4" s="23"/>
    </row>
    <row r="5" spans="1:41" ht="15" customHeight="1">
      <c r="AN5" s="29" t="s">
        <v>64</v>
      </c>
      <c r="AO5" s="29" t="s">
        <v>65</v>
      </c>
    </row>
    <row r="6" spans="1:41" ht="15" customHeight="1">
      <c r="B6" s="189" t="s">
        <v>14</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N6" s="70"/>
      <c r="AO6" s="24"/>
    </row>
    <row r="7" spans="1:41" ht="15" customHeight="1">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N7" s="70"/>
      <c r="AO7" s="24"/>
    </row>
    <row r="8" spans="1:41" ht="18" customHeight="1">
      <c r="B8" s="308"/>
      <c r="C8" s="309"/>
      <c r="D8" s="309"/>
      <c r="E8" s="309"/>
      <c r="F8" s="309"/>
      <c r="G8" s="309"/>
      <c r="H8" s="309" t="s">
        <v>15</v>
      </c>
      <c r="I8" s="309"/>
      <c r="J8" s="309"/>
      <c r="K8" s="309"/>
      <c r="L8" s="309"/>
      <c r="M8" s="309"/>
      <c r="N8" s="309"/>
      <c r="O8" s="309"/>
      <c r="P8" s="309"/>
      <c r="Q8" s="309"/>
      <c r="R8" s="309"/>
      <c r="S8" s="309"/>
      <c r="T8" s="309"/>
      <c r="U8" s="309"/>
      <c r="V8" s="312"/>
      <c r="W8" s="10"/>
      <c r="X8" s="314" t="s">
        <v>201</v>
      </c>
      <c r="Y8" s="314"/>
      <c r="Z8" s="314"/>
      <c r="AA8" s="314"/>
      <c r="AB8" s="314"/>
      <c r="AC8" s="314"/>
      <c r="AD8" s="314"/>
      <c r="AE8" s="314"/>
      <c r="AF8" s="314"/>
      <c r="AG8" s="314"/>
      <c r="AH8" s="314"/>
      <c r="AI8" s="314"/>
      <c r="AJ8" s="314"/>
      <c r="AK8" s="12"/>
      <c r="AN8" s="70"/>
      <c r="AO8" s="24"/>
    </row>
    <row r="9" spans="1:41" ht="18" customHeight="1">
      <c r="B9" s="310"/>
      <c r="C9" s="311"/>
      <c r="D9" s="311"/>
      <c r="E9" s="311"/>
      <c r="F9" s="311"/>
      <c r="G9" s="311"/>
      <c r="H9" s="311"/>
      <c r="I9" s="311"/>
      <c r="J9" s="311"/>
      <c r="K9" s="311"/>
      <c r="L9" s="311"/>
      <c r="M9" s="311"/>
      <c r="N9" s="311"/>
      <c r="O9" s="311"/>
      <c r="P9" s="311"/>
      <c r="Q9" s="311"/>
      <c r="R9" s="311"/>
      <c r="S9" s="311"/>
      <c r="T9" s="311"/>
      <c r="U9" s="311"/>
      <c r="V9" s="313"/>
      <c r="W9" s="11"/>
      <c r="X9" s="315"/>
      <c r="Y9" s="315"/>
      <c r="Z9" s="315"/>
      <c r="AA9" s="315"/>
      <c r="AB9" s="315"/>
      <c r="AC9" s="315"/>
      <c r="AD9" s="315"/>
      <c r="AE9" s="315"/>
      <c r="AF9" s="315"/>
      <c r="AG9" s="315"/>
      <c r="AH9" s="315"/>
      <c r="AI9" s="315"/>
      <c r="AJ9" s="315"/>
      <c r="AK9" s="2"/>
      <c r="AN9" s="71"/>
      <c r="AO9" s="2"/>
    </row>
    <row r="10" spans="1:41" ht="54" customHeight="1">
      <c r="B10" s="220" t="s">
        <v>82</v>
      </c>
      <c r="C10" s="221"/>
      <c r="D10" s="221"/>
      <c r="E10" s="221"/>
      <c r="F10" s="221"/>
      <c r="G10" s="304"/>
      <c r="H10" s="15"/>
      <c r="I10" s="307" t="str">
        <f>IF(第1号!M28="","",第1号!M28)</f>
        <v/>
      </c>
      <c r="J10" s="307"/>
      <c r="K10" s="307"/>
      <c r="L10" s="307"/>
      <c r="M10" s="307"/>
      <c r="N10" s="307"/>
      <c r="O10" s="307"/>
      <c r="P10" s="307"/>
      <c r="Q10" s="307"/>
      <c r="R10" s="307"/>
      <c r="S10" s="307"/>
      <c r="T10" s="307"/>
      <c r="U10" s="307"/>
      <c r="V10" s="307"/>
      <c r="W10" s="14"/>
      <c r="X10" s="16"/>
      <c r="Y10" s="307" t="s">
        <v>90</v>
      </c>
      <c r="Z10" s="307"/>
      <c r="AA10" s="307"/>
      <c r="AB10" s="307"/>
      <c r="AC10" s="307"/>
      <c r="AD10" s="307"/>
      <c r="AE10" s="307"/>
      <c r="AF10" s="307"/>
      <c r="AG10" s="307"/>
      <c r="AH10" s="307"/>
      <c r="AI10" s="307"/>
      <c r="AJ10" s="307"/>
      <c r="AK10" s="12"/>
      <c r="AM10" s="35" t="s">
        <v>204</v>
      </c>
      <c r="AN10" s="30" t="s">
        <v>82</v>
      </c>
      <c r="AO10" s="30" t="s">
        <v>104</v>
      </c>
    </row>
    <row r="11" spans="1:41" ht="54" customHeight="1">
      <c r="B11" s="220" t="s">
        <v>18</v>
      </c>
      <c r="C11" s="221"/>
      <c r="D11" s="221"/>
      <c r="E11" s="221"/>
      <c r="F11" s="221"/>
      <c r="G11" s="304"/>
      <c r="H11" s="15"/>
      <c r="I11" s="305"/>
      <c r="J11" s="305"/>
      <c r="K11" s="305"/>
      <c r="L11" s="305"/>
      <c r="M11" s="305"/>
      <c r="N11" s="305"/>
      <c r="O11" s="305"/>
      <c r="P11" s="305"/>
      <c r="Q11" s="305"/>
      <c r="R11" s="305"/>
      <c r="S11" s="305"/>
      <c r="T11" s="305"/>
      <c r="U11" s="305"/>
      <c r="V11" s="305"/>
      <c r="W11" s="14"/>
      <c r="X11" s="16"/>
      <c r="Y11" s="306"/>
      <c r="Z11" s="306"/>
      <c r="AA11" s="306"/>
      <c r="AB11" s="306"/>
      <c r="AC11" s="306"/>
      <c r="AD11" s="306"/>
      <c r="AE11" s="306"/>
      <c r="AF11" s="306"/>
      <c r="AG11" s="306"/>
      <c r="AH11" s="306"/>
      <c r="AI11" s="306"/>
      <c r="AJ11" s="306"/>
      <c r="AK11" s="12"/>
      <c r="AN11" s="33" t="s">
        <v>88</v>
      </c>
      <c r="AO11" s="33" t="s">
        <v>92</v>
      </c>
    </row>
    <row r="12" spans="1:41" ht="54" customHeight="1">
      <c r="B12" s="220" t="s">
        <v>19</v>
      </c>
      <c r="C12" s="221"/>
      <c r="D12" s="221"/>
      <c r="E12" s="221"/>
      <c r="F12" s="221"/>
      <c r="G12" s="304"/>
      <c r="H12" s="15"/>
      <c r="I12" s="305"/>
      <c r="J12" s="305"/>
      <c r="K12" s="305"/>
      <c r="L12" s="305"/>
      <c r="M12" s="305"/>
      <c r="N12" s="305"/>
      <c r="O12" s="305"/>
      <c r="P12" s="305"/>
      <c r="Q12" s="305"/>
      <c r="R12" s="305"/>
      <c r="S12" s="305"/>
      <c r="T12" s="305"/>
      <c r="U12" s="305"/>
      <c r="V12" s="305"/>
      <c r="W12" s="14"/>
      <c r="X12" s="16"/>
      <c r="Y12" s="306"/>
      <c r="Z12" s="306"/>
      <c r="AA12" s="306"/>
      <c r="AB12" s="306"/>
      <c r="AC12" s="306"/>
      <c r="AD12" s="306"/>
      <c r="AE12" s="306"/>
      <c r="AF12" s="306"/>
      <c r="AG12" s="306"/>
      <c r="AH12" s="306"/>
      <c r="AI12" s="306"/>
      <c r="AJ12" s="306"/>
      <c r="AK12" s="12"/>
      <c r="AN12" s="33" t="s">
        <v>89</v>
      </c>
      <c r="AO12" s="30" t="s">
        <v>93</v>
      </c>
    </row>
    <row r="13" spans="1:41" ht="54" customHeight="1">
      <c r="B13" s="220" t="s">
        <v>20</v>
      </c>
      <c r="C13" s="221"/>
      <c r="D13" s="221"/>
      <c r="E13" s="221"/>
      <c r="F13" s="221"/>
      <c r="G13" s="304"/>
      <c r="H13" s="17"/>
      <c r="I13" s="305"/>
      <c r="J13" s="305"/>
      <c r="K13" s="305"/>
      <c r="L13" s="305"/>
      <c r="M13" s="305"/>
      <c r="N13" s="305"/>
      <c r="O13" s="305"/>
      <c r="P13" s="305"/>
      <c r="Q13" s="305"/>
      <c r="R13" s="305"/>
      <c r="S13" s="305"/>
      <c r="T13" s="305"/>
      <c r="U13" s="305"/>
      <c r="V13" s="305"/>
      <c r="W13" s="72"/>
      <c r="X13" s="18"/>
      <c r="Y13" s="306"/>
      <c r="Z13" s="306"/>
      <c r="AA13" s="306"/>
      <c r="AB13" s="306"/>
      <c r="AC13" s="306"/>
      <c r="AD13" s="306"/>
      <c r="AE13" s="306"/>
      <c r="AF13" s="306"/>
      <c r="AG13" s="306"/>
      <c r="AH13" s="306"/>
      <c r="AI13" s="306"/>
      <c r="AJ13" s="306"/>
      <c r="AK13" s="19"/>
      <c r="AN13" s="30" t="s">
        <v>90</v>
      </c>
      <c r="AO13" s="30" t="s">
        <v>90</v>
      </c>
    </row>
    <row r="14" spans="1:41" ht="15" customHeight="1">
      <c r="AI14" s="8"/>
    </row>
    <row r="21" spans="2:35" ht="15" customHeight="1">
      <c r="B21" s="9"/>
      <c r="C21" s="9"/>
      <c r="D21" s="9"/>
      <c r="AI21" s="8"/>
    </row>
    <row r="22" spans="2:35" ht="15" customHeight="1">
      <c r="B22" s="9"/>
      <c r="C22" s="9"/>
      <c r="D22" s="9"/>
    </row>
    <row r="23" spans="2:35" ht="15" customHeight="1">
      <c r="B23" s="9"/>
      <c r="C23" s="9"/>
      <c r="D23" s="9"/>
    </row>
    <row r="24" spans="2:35" ht="15" customHeight="1">
      <c r="B24" s="9"/>
      <c r="C24" s="9"/>
      <c r="D24" s="9"/>
      <c r="AI24" s="8"/>
    </row>
    <row r="25" spans="2:35" ht="15" customHeight="1">
      <c r="B25" s="9"/>
      <c r="C25" s="9"/>
      <c r="D25" s="9"/>
      <c r="AI25" s="8"/>
    </row>
    <row r="26" spans="2:35" ht="15" customHeight="1">
      <c r="AI26" s="8"/>
    </row>
    <row r="37" spans="2:35" ht="15" customHeight="1">
      <c r="AI37" s="8"/>
    </row>
    <row r="38" spans="2:35" ht="15" customHeight="1">
      <c r="B38" s="9"/>
      <c r="AI38" s="8"/>
    </row>
    <row r="39" spans="2:35" ht="15" customHeight="1">
      <c r="AI39" s="8"/>
    </row>
    <row r="40" spans="2:35" ht="15" customHeight="1">
      <c r="AI40" s="8"/>
    </row>
    <row r="41" spans="2:35" ht="15" customHeight="1">
      <c r="B41" s="9"/>
      <c r="AI41" s="8"/>
    </row>
    <row r="42" spans="2:35" ht="15" customHeight="1">
      <c r="AI42" s="8"/>
    </row>
  </sheetData>
  <sheetProtection algorithmName="SHA-512" hashValue="SnixX+obvq0sCIhw6CobbfQvFOQJ1nvEUmoBsOz0FFNsNEDWfVKxBmUQrYCkXVccTBA+Q6/g3aUiXcMNkAQp6g==" saltValue="jr6EIOOZCAzWqSOUR4SPJw==" spinCount="100000" sheet="1" objects="1" scenarios="1"/>
  <mergeCells count="17">
    <mergeCell ref="B10:G10"/>
    <mergeCell ref="I10:V10"/>
    <mergeCell ref="Y10:AJ10"/>
    <mergeCell ref="B6:AK6"/>
    <mergeCell ref="B7:AK7"/>
    <mergeCell ref="B8:G9"/>
    <mergeCell ref="H8:V9"/>
    <mergeCell ref="X8:AJ9"/>
    <mergeCell ref="B13:G13"/>
    <mergeCell ref="I13:V13"/>
    <mergeCell ref="Y13:AJ13"/>
    <mergeCell ref="B11:G11"/>
    <mergeCell ref="I11:V11"/>
    <mergeCell ref="Y11:AJ11"/>
    <mergeCell ref="B12:G12"/>
    <mergeCell ref="I12:V12"/>
    <mergeCell ref="Y12:AJ12"/>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4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O58"/>
  <sheetViews>
    <sheetView view="pageBreakPreview" topLeftCell="A37" zoomScaleNormal="100" zoomScaleSheetLayoutView="100" workbookViewId="0">
      <selection activeCell="C33" sqref="C33:AK33"/>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1"/>
    <col min="40" max="40" width="20.6640625" style="1" customWidth="1"/>
    <col min="41" max="41" width="69.44140625" style="1" customWidth="1"/>
    <col min="42" max="16384" width="2.44140625" style="1"/>
  </cols>
  <sheetData>
    <row r="1" spans="1:41"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2" spans="1:41" ht="15" customHeight="1">
      <c r="AN2" s="87" t="s">
        <v>295</v>
      </c>
    </row>
    <row r="4" spans="1:41" ht="15" customHeight="1">
      <c r="B4" s="1" t="s">
        <v>208</v>
      </c>
      <c r="AN4" s="23"/>
      <c r="AO4" s="23"/>
    </row>
    <row r="5" spans="1:41" ht="15" customHeight="1">
      <c r="AN5" s="29" t="s">
        <v>64</v>
      </c>
      <c r="AO5" s="29" t="s">
        <v>65</v>
      </c>
    </row>
    <row r="6" spans="1:41" ht="15" customHeight="1">
      <c r="B6" s="318" t="s">
        <v>170</v>
      </c>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N6" s="30"/>
      <c r="AO6" s="88"/>
    </row>
    <row r="7" spans="1:41" ht="13.5" customHeight="1">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N7" s="70"/>
      <c r="AO7" s="24"/>
    </row>
    <row r="8" spans="1:41" ht="15" customHeight="1">
      <c r="AI8" s="8"/>
      <c r="AN8" s="70"/>
      <c r="AO8" s="24"/>
    </row>
    <row r="9" spans="1:41" ht="15" customHeight="1">
      <c r="B9" s="1" t="s">
        <v>0</v>
      </c>
      <c r="AI9" s="8"/>
      <c r="AN9" s="70"/>
      <c r="AO9" s="24"/>
    </row>
    <row r="10" spans="1:41" ht="15" customHeight="1">
      <c r="B10" s="1" t="s">
        <v>1</v>
      </c>
      <c r="AN10" s="70"/>
      <c r="AO10" s="24"/>
    </row>
    <row r="11" spans="1:41" ht="18.600000000000001" customHeight="1">
      <c r="B11" s="319" t="s">
        <v>255</v>
      </c>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N11" s="70"/>
      <c r="AO11" s="24"/>
    </row>
    <row r="12" spans="1:41" ht="10.5" customHeight="1">
      <c r="AN12" s="70"/>
      <c r="AO12" s="24"/>
    </row>
    <row r="13" spans="1:41" ht="15" customHeight="1">
      <c r="B13" s="321" t="s">
        <v>303</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N13" s="70"/>
      <c r="AO13" s="24"/>
    </row>
    <row r="14" spans="1:41" ht="15" customHeight="1">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N14" s="70"/>
      <c r="AO14" s="24"/>
    </row>
    <row r="15" spans="1:41" ht="15" customHeight="1">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N15" s="70"/>
      <c r="AO15" s="24"/>
    </row>
    <row r="16" spans="1:41" ht="15" customHeight="1">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N16" s="70"/>
      <c r="AO16" s="24"/>
    </row>
    <row r="17" spans="2:41" ht="15" customHeight="1">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N17" s="70"/>
      <c r="AO17" s="24"/>
    </row>
    <row r="18" spans="2:41" ht="15" customHeight="1">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N18" s="70"/>
      <c r="AO18" s="24"/>
    </row>
    <row r="19" spans="2:41" ht="15" customHeight="1">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N19" s="70"/>
      <c r="AO19" s="24"/>
    </row>
    <row r="20" spans="2:41" ht="15" customHeight="1">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N20" s="70"/>
      <c r="AO20" s="24"/>
    </row>
    <row r="21" spans="2:41" ht="15" customHeight="1">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N21" s="70"/>
      <c r="AO21" s="24"/>
    </row>
    <row r="22" spans="2:41" ht="15" customHeight="1">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N22" s="70"/>
      <c r="AO22" s="24"/>
    </row>
    <row r="23" spans="2:41" ht="9" customHeight="1">
      <c r="B23" s="92"/>
      <c r="C23" s="92"/>
      <c r="D23" s="92"/>
      <c r="E23" s="92"/>
      <c r="F23" s="92"/>
      <c r="G23" s="92"/>
      <c r="H23" s="92"/>
      <c r="I23" s="92"/>
      <c r="J23" s="92"/>
      <c r="K23" s="92"/>
      <c r="L23" s="92"/>
      <c r="M23" s="92"/>
      <c r="N23" s="92"/>
      <c r="O23" s="92"/>
      <c r="P23" s="92"/>
      <c r="Q23" s="92"/>
      <c r="R23" s="92"/>
      <c r="S23" s="92"/>
      <c r="T23" s="92"/>
      <c r="U23" s="92"/>
      <c r="V23" s="92"/>
      <c r="W23" s="92"/>
      <c r="X23" s="92"/>
      <c r="Y23" s="92"/>
      <c r="Z23" s="166"/>
      <c r="AA23" s="92"/>
      <c r="AB23" s="92"/>
      <c r="AC23" s="92"/>
      <c r="AD23" s="92"/>
      <c r="AE23" s="92"/>
      <c r="AF23" s="92"/>
      <c r="AG23" s="92"/>
      <c r="AH23" s="92"/>
      <c r="AI23" s="92"/>
      <c r="AJ23" s="92"/>
      <c r="AK23" s="92"/>
      <c r="AN23" s="70"/>
      <c r="AO23" s="24"/>
    </row>
    <row r="24" spans="2:41" ht="15" customHeight="1">
      <c r="B24" s="322" t="s">
        <v>256</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N24" s="70"/>
      <c r="AO24" s="24"/>
    </row>
    <row r="25" spans="2:41" ht="15" customHeight="1">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N25" s="70"/>
      <c r="AO25" s="24"/>
    </row>
    <row r="26" spans="2:41" ht="15" customHeight="1">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N26" s="70"/>
      <c r="AO26" s="24"/>
    </row>
    <row r="27" spans="2:41" ht="15" customHeight="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N27" s="70"/>
      <c r="AO27" s="24"/>
    </row>
    <row r="28" spans="2:41" ht="15" customHeight="1">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N28" s="70"/>
      <c r="AO28" s="24"/>
    </row>
    <row r="29" spans="2:41" ht="15" customHeight="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N29" s="70"/>
      <c r="AO29" s="24"/>
    </row>
    <row r="30" spans="2:41" ht="15" customHeight="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N30" s="70"/>
      <c r="AO30" s="24"/>
    </row>
    <row r="31" spans="2:41" ht="15" customHeight="1">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t="b">
        <v>0</v>
      </c>
      <c r="AK31" s="322"/>
      <c r="AN31" s="70"/>
      <c r="AO31" s="24"/>
    </row>
    <row r="32" spans="2:41" ht="9.6" customHeight="1">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N32" s="70"/>
      <c r="AO32" s="24"/>
    </row>
    <row r="33" spans="2:41" ht="15" customHeight="1">
      <c r="B33" s="94"/>
      <c r="C33" s="323" t="s">
        <v>257</v>
      </c>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N33" s="70"/>
      <c r="AO33" s="24"/>
    </row>
    <row r="34" spans="2:41" ht="15" customHeight="1">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N34" s="70"/>
      <c r="AO34" s="24"/>
    </row>
    <row r="35" spans="2:41" ht="19.5" customHeight="1">
      <c r="B35" s="316" t="s">
        <v>258</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N35" s="70"/>
      <c r="AO35" s="24"/>
    </row>
    <row r="36" spans="2:41" ht="15" customHeight="1">
      <c r="B36" s="94"/>
      <c r="C36" s="324" t="s">
        <v>259</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N36" s="70"/>
      <c r="AO36" s="24"/>
    </row>
    <row r="37" spans="2:41" ht="15" customHeight="1">
      <c r="B37" s="93"/>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N37" s="70"/>
      <c r="AO37" s="24"/>
    </row>
    <row r="38" spans="2:41" ht="15" customHeight="1">
      <c r="B38" s="94"/>
      <c r="C38" s="324" t="s">
        <v>260</v>
      </c>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N38" s="70"/>
      <c r="AO38" s="24"/>
    </row>
    <row r="39" spans="2:41" ht="15" customHeight="1">
      <c r="B39" s="93"/>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N39" s="70"/>
      <c r="AO39" s="24"/>
    </row>
    <row r="40" spans="2:41" ht="15" customHeight="1">
      <c r="B40" s="94"/>
      <c r="C40" s="324" t="s">
        <v>261</v>
      </c>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N40" s="70"/>
      <c r="AO40" s="24"/>
    </row>
    <row r="41" spans="2:41" ht="15" customHeight="1">
      <c r="B41" s="93"/>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N41" s="70"/>
      <c r="AO41" s="24"/>
    </row>
    <row r="42" spans="2:41" ht="15" customHeight="1">
      <c r="B42" s="94"/>
      <c r="C42" s="95" t="s">
        <v>262</v>
      </c>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N42" s="70"/>
      <c r="AO42" s="24"/>
    </row>
    <row r="43" spans="2:41" ht="15" customHeight="1">
      <c r="B43" s="93"/>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N43" s="70"/>
      <c r="AO43" s="24"/>
    </row>
    <row r="44" spans="2:41" ht="15" customHeight="1">
      <c r="B44" s="326" t="s">
        <v>263</v>
      </c>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N44" s="70"/>
      <c r="AO44" s="24"/>
    </row>
    <row r="45" spans="2:41" ht="15" customHeight="1">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N45" s="71"/>
      <c r="AO45" s="2"/>
    </row>
    <row r="46" spans="2:41" ht="15" customHeight="1">
      <c r="B46" s="328" t="s">
        <v>430</v>
      </c>
      <c r="C46" s="328"/>
      <c r="D46" s="328"/>
      <c r="E46" s="327"/>
      <c r="F46" s="327"/>
      <c r="G46" s="327"/>
      <c r="H46" s="327"/>
      <c r="I46" s="327"/>
      <c r="J46" s="327"/>
      <c r="K46" s="327"/>
      <c r="AN46" s="30" t="s">
        <v>205</v>
      </c>
      <c r="AO46" s="30" t="s">
        <v>264</v>
      </c>
    </row>
    <row r="47" spans="2:41" ht="15" customHeight="1">
      <c r="AI47" s="8"/>
      <c r="AN47" s="36"/>
      <c r="AO47" s="19"/>
    </row>
    <row r="48" spans="2:41" ht="18" customHeight="1">
      <c r="C48" s="184" t="s">
        <v>120</v>
      </c>
      <c r="D48" s="184"/>
      <c r="E48" s="184"/>
      <c r="F48" s="184"/>
      <c r="G48" s="35" t="s">
        <v>210</v>
      </c>
      <c r="H48" s="186"/>
      <c r="I48" s="186"/>
      <c r="J48" s="186"/>
      <c r="K48" s="186"/>
      <c r="AI48" s="8"/>
      <c r="AN48" s="30" t="s">
        <v>265</v>
      </c>
      <c r="AO48" s="88" t="s">
        <v>266</v>
      </c>
    </row>
    <row r="49" spans="3:41" ht="18" customHeight="1">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N49" s="30" t="s">
        <v>267</v>
      </c>
      <c r="AO49" s="88" t="s">
        <v>268</v>
      </c>
    </row>
    <row r="50" spans="3:41" ht="18" customHeight="1">
      <c r="C50" s="184" t="s">
        <v>3</v>
      </c>
      <c r="D50" s="184"/>
      <c r="E50" s="184"/>
      <c r="F50" s="184"/>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N50" s="30" t="s">
        <v>269</v>
      </c>
      <c r="AO50" s="88" t="s">
        <v>270</v>
      </c>
    </row>
    <row r="51" spans="3:41" ht="18" customHeight="1">
      <c r="C51" s="184" t="s">
        <v>4</v>
      </c>
      <c r="D51" s="184"/>
      <c r="E51" s="184"/>
      <c r="F51" s="184"/>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N51" s="31" t="s">
        <v>271</v>
      </c>
      <c r="AO51" s="88" t="s">
        <v>272</v>
      </c>
    </row>
    <row r="52" spans="3:41" ht="18" customHeight="1">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N52" s="30" t="s">
        <v>273</v>
      </c>
      <c r="AO52" s="88" t="s">
        <v>274</v>
      </c>
    </row>
    <row r="53" spans="3:41" ht="15" customHeight="1">
      <c r="AN53" s="36"/>
      <c r="AO53" s="97"/>
    </row>
    <row r="54" spans="3:41" ht="18" customHeight="1">
      <c r="C54" s="184" t="str">
        <f>IF(H54="","",C48)</f>
        <v/>
      </c>
      <c r="D54" s="184"/>
      <c r="E54" s="184"/>
      <c r="F54" s="184"/>
      <c r="G54" s="35" t="str">
        <f>IF(H54="","",G48)</f>
        <v/>
      </c>
      <c r="H54" s="186"/>
      <c r="I54" s="186"/>
      <c r="J54" s="186"/>
      <c r="K54" s="186"/>
      <c r="AI54" s="8"/>
      <c r="AN54" s="88" t="s">
        <v>275</v>
      </c>
      <c r="AO54" s="88" t="s">
        <v>276</v>
      </c>
    </row>
    <row r="55" spans="3:41" ht="18" customHeight="1">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N55" s="88" t="s">
        <v>277</v>
      </c>
      <c r="AO55" s="88" t="s">
        <v>278</v>
      </c>
    </row>
    <row r="56" spans="3:41" ht="18" customHeight="1">
      <c r="C56" s="184" t="str">
        <f>IF(G56="","",C50)</f>
        <v/>
      </c>
      <c r="D56" s="184"/>
      <c r="E56" s="184"/>
      <c r="F56" s="184"/>
      <c r="G56" s="329"/>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N56" s="88" t="s">
        <v>279</v>
      </c>
      <c r="AO56" s="88" t="s">
        <v>280</v>
      </c>
    </row>
    <row r="57" spans="3:41" ht="18" customHeight="1">
      <c r="C57" s="184" t="str">
        <f>IF(G57="","",C51)</f>
        <v/>
      </c>
      <c r="D57" s="184"/>
      <c r="E57" s="184"/>
      <c r="F57" s="184"/>
      <c r="G57" s="329"/>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N57" s="98" t="s">
        <v>281</v>
      </c>
      <c r="AO57" s="88" t="s">
        <v>282</v>
      </c>
    </row>
    <row r="58" spans="3:41" ht="15" customHeight="1">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N58" s="88" t="s">
        <v>283</v>
      </c>
      <c r="AO58" s="88" t="s">
        <v>284</v>
      </c>
    </row>
  </sheetData>
  <sheetProtection algorithmName="SHA-512" hashValue="2CJ7xTgZQ/jZ+G+TJb2pcBczG7mwfNrzScdu4eKxRgWuDb1TrmFw/agqmWk9HglSRl0EB0vJgRDmnmSqmIV9eg==" saltValue="mfvvRLb4JrzJTVDd0UZXPg==" spinCount="100000" sheet="1" objects="1" scenarios="1"/>
  <mergeCells count="28">
    <mergeCell ref="G58:AK58"/>
    <mergeCell ref="C54:F54"/>
    <mergeCell ref="H54:K54"/>
    <mergeCell ref="G55:AK55"/>
    <mergeCell ref="C56:F56"/>
    <mergeCell ref="G56:AK56"/>
    <mergeCell ref="C57:F57"/>
    <mergeCell ref="G57:AK57"/>
    <mergeCell ref="G52:AK52"/>
    <mergeCell ref="C36:AK37"/>
    <mergeCell ref="C38:AK39"/>
    <mergeCell ref="C40:AK41"/>
    <mergeCell ref="B44:AK44"/>
    <mergeCell ref="C48:F48"/>
    <mergeCell ref="H48:K48"/>
    <mergeCell ref="G49:AK49"/>
    <mergeCell ref="C50:F50"/>
    <mergeCell ref="G50:AK50"/>
    <mergeCell ref="C51:F51"/>
    <mergeCell ref="G51:AK51"/>
    <mergeCell ref="E46:K46"/>
    <mergeCell ref="B46:D46"/>
    <mergeCell ref="B35:AK35"/>
    <mergeCell ref="B6:AK7"/>
    <mergeCell ref="B11:AK11"/>
    <mergeCell ref="B13:AK22"/>
    <mergeCell ref="B24:AK31"/>
    <mergeCell ref="C33:AK33"/>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colBreaks count="1" manualBreakCount="1">
    <brk id="38" min="1"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from>
                    <xdr:col>1</xdr:col>
                    <xdr:colOff>22860</xdr:colOff>
                    <xdr:row>31</xdr:row>
                    <xdr:rowOff>76200</xdr:rowOff>
                  </from>
                  <to>
                    <xdr:col>2</xdr:col>
                    <xdr:colOff>53340</xdr:colOff>
                    <xdr:row>33</xdr:row>
                    <xdr:rowOff>30480</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from>
                    <xdr:col>1</xdr:col>
                    <xdr:colOff>22860</xdr:colOff>
                    <xdr:row>34</xdr:row>
                    <xdr:rowOff>220980</xdr:rowOff>
                  </from>
                  <to>
                    <xdr:col>2</xdr:col>
                    <xdr:colOff>53340</xdr:colOff>
                    <xdr:row>36</xdr:row>
                    <xdr:rowOff>38100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from>
                    <xdr:col>1</xdr:col>
                    <xdr:colOff>30480</xdr:colOff>
                    <xdr:row>36</xdr:row>
                    <xdr:rowOff>144780</xdr:rowOff>
                  </from>
                  <to>
                    <xdr:col>2</xdr:col>
                    <xdr:colOff>60960</xdr:colOff>
                    <xdr:row>38</xdr:row>
                    <xdr:rowOff>30480</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from>
                    <xdr:col>1</xdr:col>
                    <xdr:colOff>30480</xdr:colOff>
                    <xdr:row>38</xdr:row>
                    <xdr:rowOff>144780</xdr:rowOff>
                  </from>
                  <to>
                    <xdr:col>2</xdr:col>
                    <xdr:colOff>60960</xdr:colOff>
                    <xdr:row>40</xdr:row>
                    <xdr:rowOff>30480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from>
                    <xdr:col>1</xdr:col>
                    <xdr:colOff>30480</xdr:colOff>
                    <xdr:row>40</xdr:row>
                    <xdr:rowOff>175260</xdr:rowOff>
                  </from>
                  <to>
                    <xdr:col>2</xdr:col>
                    <xdr:colOff>60960</xdr:colOff>
                    <xdr:row>42</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AL15"/>
  <sheetViews>
    <sheetView topLeftCell="A4" workbookViewId="0">
      <selection activeCell="L15" activeCellId="2" sqref="AD9:AK9 L13:AJ13 L15:P15"/>
    </sheetView>
  </sheetViews>
  <sheetFormatPr defaultColWidth="2.44140625" defaultRowHeight="15" customHeight="1"/>
  <cols>
    <col min="1" max="1" width="1.33203125" style="1" customWidth="1"/>
    <col min="2" max="37" width="2.44140625" style="1"/>
    <col min="38" max="38" width="1.33203125" style="1" customWidth="1"/>
    <col min="39" max="16384" width="2.44140625" style="1"/>
  </cols>
  <sheetData>
    <row r="1" spans="1:38"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38" ht="15" customHeight="1">
      <c r="B4" s="1" t="s">
        <v>232</v>
      </c>
    </row>
    <row r="6" spans="1:38" ht="15" customHeight="1">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row>
    <row r="7" spans="1:38" ht="15" customHeight="1">
      <c r="B7" s="189" t="s">
        <v>190</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row>
    <row r="8" spans="1:38" ht="15" customHeight="1" thickBo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row>
    <row r="9" spans="1:38" ht="30" customHeight="1" thickBot="1">
      <c r="AC9" s="68" t="s">
        <v>191</v>
      </c>
      <c r="AD9" s="333"/>
      <c r="AE9" s="334"/>
      <c r="AF9" s="334"/>
      <c r="AG9" s="334"/>
      <c r="AH9" s="334"/>
      <c r="AI9" s="334"/>
      <c r="AJ9" s="334"/>
      <c r="AK9" s="335"/>
    </row>
    <row r="12" spans="1:38" ht="15" customHeight="1" thickBot="1"/>
    <row r="13" spans="1:38" ht="30" customHeight="1" thickBot="1">
      <c r="B13" s="336" t="s">
        <v>172</v>
      </c>
      <c r="C13" s="337"/>
      <c r="D13" s="337"/>
      <c r="E13" s="337"/>
      <c r="F13" s="337"/>
      <c r="G13" s="337"/>
      <c r="H13" s="337"/>
      <c r="I13" s="337"/>
      <c r="J13" s="337"/>
      <c r="K13" s="7"/>
      <c r="L13" s="338"/>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0"/>
      <c r="AK13" s="3"/>
    </row>
    <row r="14" spans="1:38" ht="30" customHeight="1" thickBot="1">
      <c r="B14" s="341" t="s">
        <v>11</v>
      </c>
      <c r="C14" s="342"/>
      <c r="D14" s="342"/>
      <c r="E14" s="342"/>
      <c r="F14" s="342"/>
      <c r="G14" s="342"/>
      <c r="H14" s="342"/>
      <c r="I14" s="342"/>
      <c r="J14" s="342"/>
      <c r="K14" s="78"/>
      <c r="L14" s="343" t="str">
        <f>IF(第1号!M27="","",第1号!M27)</f>
        <v/>
      </c>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4"/>
    </row>
    <row r="15" spans="1:38" ht="30" customHeight="1" thickBot="1">
      <c r="B15" s="344" t="s">
        <v>173</v>
      </c>
      <c r="C15" s="345"/>
      <c r="D15" s="345"/>
      <c r="E15" s="345"/>
      <c r="F15" s="345"/>
      <c r="G15" s="345"/>
      <c r="H15" s="345"/>
      <c r="I15" s="345"/>
      <c r="J15" s="346"/>
      <c r="K15" s="82"/>
      <c r="L15" s="330"/>
      <c r="M15" s="331"/>
      <c r="N15" s="331"/>
      <c r="O15" s="331"/>
      <c r="P15" s="332"/>
      <c r="Q15" s="76" t="s">
        <v>12</v>
      </c>
      <c r="R15" s="76"/>
      <c r="S15" s="76"/>
      <c r="T15" s="76"/>
      <c r="U15" s="76"/>
      <c r="V15" s="76"/>
      <c r="W15" s="76"/>
      <c r="X15" s="76"/>
      <c r="Y15" s="76"/>
      <c r="Z15" s="76"/>
      <c r="AA15" s="76"/>
      <c r="AB15" s="76"/>
      <c r="AC15" s="76"/>
      <c r="AD15" s="76"/>
      <c r="AE15" s="76"/>
      <c r="AF15" s="76"/>
      <c r="AG15" s="76"/>
      <c r="AH15" s="76"/>
      <c r="AI15" s="76"/>
      <c r="AJ15" s="76"/>
      <c r="AK15" s="5"/>
    </row>
  </sheetData>
  <sheetProtection algorithmName="SHA-512" hashValue="/miFShCM6H5rsaIqlxtKqxMoZ/nhh00B6wV+3R5OZxNoIDc3SJsgsoazkE5yhx9xh0TPoch2TcU63aAFqThZbA==" saltValue="BVBsZbsnvy3LAjWW0WZI7A==" spinCount="100000" sheet="1" objects="1" scenarios="1"/>
  <mergeCells count="9">
    <mergeCell ref="L15:P15"/>
    <mergeCell ref="B6:AK6"/>
    <mergeCell ref="B7:AK7"/>
    <mergeCell ref="AD9:AK9"/>
    <mergeCell ref="B13:J13"/>
    <mergeCell ref="L13:AJ13"/>
    <mergeCell ref="B14:J14"/>
    <mergeCell ref="L14:AJ14"/>
    <mergeCell ref="B15:J15"/>
  </mergeCells>
  <phoneticPr fontId="3"/>
  <printOptions horizontalCentered="1"/>
  <pageMargins left="0.70866141732283472" right="0.39370078740157483" top="0.39370078740157483" bottom="0.39370078740157483" header="0.39370078740157483" footer="0.3937007874015748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O43"/>
  <sheetViews>
    <sheetView view="pageBreakPreview" topLeftCell="A24" zoomScaleNormal="100" zoomScaleSheetLayoutView="100" workbookViewId="0">
      <selection activeCell="AB12" sqref="AB12"/>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69.44140625" style="1" customWidth="1"/>
    <col min="42" max="16384" width="2.44140625" style="1"/>
  </cols>
  <sheetData>
    <row r="1" spans="1:40"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40" ht="15" customHeight="1">
      <c r="B4" s="1" t="s">
        <v>222</v>
      </c>
      <c r="AN4" s="1" t="s">
        <v>118</v>
      </c>
    </row>
    <row r="6" spans="1:40"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40" ht="15" customHeight="1">
      <c r="B7" s="187" t="s">
        <v>36</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row>
    <row r="8" spans="1:40" ht="15" customHeight="1">
      <c r="B8" s="187" t="s">
        <v>53</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row>
    <row r="9" spans="1:40" ht="15" customHeight="1">
      <c r="AA9" s="87" t="s">
        <v>244</v>
      </c>
      <c r="AD9" s="188"/>
      <c r="AE9" s="188"/>
      <c r="AF9" s="188"/>
      <c r="AG9" s="188"/>
      <c r="AH9" s="188"/>
      <c r="AI9" s="188"/>
      <c r="AJ9" s="188"/>
      <c r="AK9" s="188"/>
    </row>
    <row r="10" spans="1:40" ht="15" customHeight="1">
      <c r="AI10" s="8"/>
    </row>
    <row r="11" spans="1:40" ht="15" customHeight="1">
      <c r="B11" s="1" t="s">
        <v>0</v>
      </c>
      <c r="AI11" s="8"/>
    </row>
    <row r="12" spans="1:40" ht="15" customHeight="1">
      <c r="B12" s="1" t="s">
        <v>1</v>
      </c>
    </row>
    <row r="14" spans="1:40" ht="18" customHeight="1">
      <c r="B14" s="184" t="str">
        <f>IF(F14="","",U14)</f>
        <v/>
      </c>
      <c r="C14" s="184"/>
      <c r="D14" s="184"/>
      <c r="E14" s="184"/>
      <c r="F14" s="183" t="str">
        <f>IF(第1号!F14="","",第1号!F14)</f>
        <v/>
      </c>
      <c r="G14" s="183"/>
      <c r="H14" s="183"/>
      <c r="I14" s="183"/>
      <c r="J14" s="183"/>
      <c r="K14" s="183"/>
      <c r="L14" s="183"/>
      <c r="M14" s="183"/>
      <c r="N14" s="183"/>
      <c r="O14" s="183"/>
      <c r="P14" s="183"/>
      <c r="Q14" s="183"/>
      <c r="R14" s="183"/>
      <c r="S14" s="183"/>
      <c r="U14" s="184" t="s">
        <v>3</v>
      </c>
      <c r="V14" s="184"/>
      <c r="W14" s="184"/>
      <c r="X14" s="184"/>
      <c r="Y14" s="183" t="str">
        <f>IF(第1号!Y14="","",第1号!Y14)</f>
        <v/>
      </c>
      <c r="Z14" s="183"/>
      <c r="AA14" s="183"/>
      <c r="AB14" s="183"/>
      <c r="AC14" s="183"/>
      <c r="AD14" s="183"/>
      <c r="AE14" s="183"/>
      <c r="AF14" s="183"/>
      <c r="AG14" s="183"/>
      <c r="AH14" s="183"/>
      <c r="AI14" s="183"/>
      <c r="AJ14" s="183"/>
      <c r="AK14" s="183"/>
      <c r="AM14" s="35" t="s">
        <v>209</v>
      </c>
    </row>
    <row r="15" spans="1:40" ht="18" customHeight="1">
      <c r="B15" s="184" t="str">
        <f>IF(F15="","",U15)</f>
        <v/>
      </c>
      <c r="C15" s="184"/>
      <c r="D15" s="184"/>
      <c r="E15" s="184"/>
      <c r="F15" s="183" t="str">
        <f>IF(第1号!F15="","",第1号!F15)</f>
        <v/>
      </c>
      <c r="G15" s="183"/>
      <c r="H15" s="183"/>
      <c r="I15" s="183"/>
      <c r="J15" s="183"/>
      <c r="K15" s="183"/>
      <c r="L15" s="183"/>
      <c r="M15" s="183"/>
      <c r="N15" s="183"/>
      <c r="O15" s="183"/>
      <c r="P15" s="183"/>
      <c r="Q15" s="183"/>
      <c r="R15" s="183"/>
      <c r="S15" s="183"/>
      <c r="U15" s="184" t="s">
        <v>4</v>
      </c>
      <c r="V15" s="184"/>
      <c r="W15" s="184"/>
      <c r="X15" s="184"/>
      <c r="Y15" s="183" t="str">
        <f>IF(第1号!Y15="","",第1号!Y15)</f>
        <v/>
      </c>
      <c r="Z15" s="183"/>
      <c r="AA15" s="183"/>
      <c r="AB15" s="183"/>
      <c r="AC15" s="183"/>
      <c r="AD15" s="183"/>
      <c r="AE15" s="183"/>
      <c r="AF15" s="183"/>
      <c r="AG15" s="183"/>
      <c r="AH15" s="183"/>
      <c r="AI15" s="183"/>
      <c r="AJ15" s="183"/>
      <c r="AK15" s="183"/>
      <c r="AM15" s="35" t="s">
        <v>209</v>
      </c>
    </row>
    <row r="16" spans="1:40" ht="15" customHeight="1">
      <c r="F16" s="183" t="str">
        <f>IF(第1号!F16="","",第1号!F16)</f>
        <v/>
      </c>
      <c r="G16" s="183"/>
      <c r="H16" s="183"/>
      <c r="I16" s="183"/>
      <c r="J16" s="183"/>
      <c r="K16" s="183"/>
      <c r="L16" s="183"/>
      <c r="M16" s="183"/>
      <c r="N16" s="183"/>
      <c r="O16" s="183"/>
      <c r="P16" s="183"/>
      <c r="Q16" s="183"/>
      <c r="R16" s="183"/>
      <c r="S16" s="183"/>
      <c r="Y16" s="183" t="str">
        <f>IF(第1号!Y16="","",第1号!Y16)</f>
        <v/>
      </c>
      <c r="Z16" s="183"/>
      <c r="AA16" s="183"/>
      <c r="AB16" s="183"/>
      <c r="AC16" s="183"/>
      <c r="AD16" s="183"/>
      <c r="AE16" s="183"/>
      <c r="AF16" s="183"/>
      <c r="AG16" s="183"/>
      <c r="AH16" s="183"/>
      <c r="AI16" s="183"/>
      <c r="AJ16" s="183"/>
      <c r="AK16" s="183"/>
      <c r="AM16" s="35" t="s">
        <v>209</v>
      </c>
    </row>
    <row r="17" spans="2:41" ht="15" customHeight="1">
      <c r="Q17" s="8"/>
      <c r="AI17" s="8"/>
    </row>
    <row r="18" spans="2:41" ht="15" customHeight="1">
      <c r="B18" s="185" t="str">
        <f>"　"&amp;TEXT(AO19,"ggg")&amp;IF(TEXT(AO19,"e")="1","元年",TEXT(AO19,"e年"))&amp;TEXT(AO19,"m月d日")&amp;AO20</f>
        <v>　付けで交付決定のあった、標記助成金の交付申請を下記の理由により申請を撤回したいので、燃料電池自動車用水素供給設備需要創出活動費支援事業における燃料電池自動車用水素供給設備の設備運営費に関する助成金交付要綱第10条第1項の規定に基づき、届出します。</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M18" s="35" t="s">
        <v>209</v>
      </c>
      <c r="AN18" s="31" t="s">
        <v>98</v>
      </c>
      <c r="AO18" s="65" t="s">
        <v>189</v>
      </c>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32"/>
      <c r="AO19" s="86" t="str">
        <f>IF(■交付決定内容入力■!AD9="","",■交付決定内容入力■!AD9)</f>
        <v/>
      </c>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31" t="s">
        <v>129</v>
      </c>
      <c r="AO20" s="347" t="s">
        <v>300</v>
      </c>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32"/>
      <c r="AO21" s="348"/>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41" ht="15" customHeight="1">
      <c r="S23" s="189" t="s">
        <v>2</v>
      </c>
      <c r="T23" s="189"/>
      <c r="AI23" s="8"/>
    </row>
    <row r="24" spans="2:41" ht="15" customHeight="1">
      <c r="AI24" s="8"/>
    </row>
    <row r="25" spans="2:41" ht="30" customHeight="1">
      <c r="B25" s="216" t="s">
        <v>10</v>
      </c>
      <c r="C25" s="202"/>
      <c r="D25" s="202"/>
      <c r="E25" s="202"/>
      <c r="F25" s="202"/>
      <c r="G25" s="202"/>
      <c r="H25" s="202"/>
      <c r="I25" s="202"/>
      <c r="J25" s="202"/>
      <c r="K25" s="202"/>
      <c r="L25" s="202"/>
      <c r="M25" s="202"/>
      <c r="N25" s="205"/>
      <c r="O25" s="7"/>
      <c r="P25" s="229" t="str">
        <f>IF(■交付決定内容入力■!L13="","",■交付決定内容入力■!L13)</f>
        <v/>
      </c>
      <c r="Q25" s="229"/>
      <c r="R25" s="229"/>
      <c r="S25" s="229"/>
      <c r="T25" s="229"/>
      <c r="U25" s="229"/>
      <c r="V25" s="229"/>
      <c r="W25" s="229"/>
      <c r="X25" s="229"/>
      <c r="Y25" s="229"/>
      <c r="Z25" s="229"/>
      <c r="AA25" s="229"/>
      <c r="AB25" s="229"/>
      <c r="AC25" s="229"/>
      <c r="AD25" s="229"/>
      <c r="AE25" s="229"/>
      <c r="AF25" s="229"/>
      <c r="AG25" s="229"/>
      <c r="AH25" s="229"/>
      <c r="AI25" s="229"/>
      <c r="AJ25" s="229"/>
      <c r="AK25" s="3"/>
      <c r="AM25" s="35" t="s">
        <v>223</v>
      </c>
    </row>
    <row r="26" spans="2:41" ht="30" customHeight="1">
      <c r="B26" s="222" t="s">
        <v>11</v>
      </c>
      <c r="C26" s="223"/>
      <c r="D26" s="223"/>
      <c r="E26" s="223"/>
      <c r="F26" s="223"/>
      <c r="G26" s="223"/>
      <c r="H26" s="223"/>
      <c r="I26" s="223"/>
      <c r="J26" s="223"/>
      <c r="K26" s="223"/>
      <c r="L26" s="223"/>
      <c r="M26" s="223"/>
      <c r="N26" s="224"/>
      <c r="O26" s="82"/>
      <c r="P26" s="349" t="str">
        <f>IF(第1号!M27="","",第1号!M27)</f>
        <v/>
      </c>
      <c r="Q26" s="349"/>
      <c r="R26" s="349"/>
      <c r="S26" s="349"/>
      <c r="T26" s="349"/>
      <c r="U26" s="349"/>
      <c r="V26" s="349"/>
      <c r="W26" s="349"/>
      <c r="X26" s="349"/>
      <c r="Y26" s="349"/>
      <c r="Z26" s="349"/>
      <c r="AA26" s="349"/>
      <c r="AB26" s="349"/>
      <c r="AC26" s="349"/>
      <c r="AD26" s="349"/>
      <c r="AE26" s="349"/>
      <c r="AF26" s="349"/>
      <c r="AG26" s="349"/>
      <c r="AH26" s="349"/>
      <c r="AI26" s="349"/>
      <c r="AJ26" s="349"/>
      <c r="AK26" s="5"/>
      <c r="AM26" s="35" t="s">
        <v>223</v>
      </c>
    </row>
    <row r="27" spans="2:41" ht="15" customHeight="1">
      <c r="AI27" s="8"/>
    </row>
    <row r="28" spans="2:41" ht="18" customHeight="1">
      <c r="B28" s="190" t="s">
        <v>54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2"/>
    </row>
    <row r="29" spans="2:41" ht="18" customHeight="1">
      <c r="B29" s="157"/>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9"/>
    </row>
    <row r="30" spans="2:41" ht="18" customHeight="1">
      <c r="B30" s="160"/>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61"/>
    </row>
    <row r="31" spans="2:41" ht="18" customHeight="1">
      <c r="B31" s="160"/>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61"/>
    </row>
    <row r="32" spans="2:41" ht="18" customHeight="1">
      <c r="B32" s="160"/>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61"/>
    </row>
    <row r="33" spans="2:37" ht="18" customHeight="1">
      <c r="B33" s="160"/>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61"/>
    </row>
    <row r="34" spans="2:37" ht="18" customHeight="1">
      <c r="B34" s="160"/>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61"/>
    </row>
    <row r="35" spans="2:37" ht="18" customHeight="1">
      <c r="B35" s="160"/>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61"/>
    </row>
    <row r="36" spans="2:37" ht="18" customHeight="1">
      <c r="B36" s="160"/>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61"/>
    </row>
    <row r="37" spans="2:37" ht="18" customHeight="1">
      <c r="B37" s="160"/>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61"/>
    </row>
    <row r="38" spans="2:37" ht="18" customHeight="1">
      <c r="B38" s="160"/>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61"/>
    </row>
    <row r="39" spans="2:37" ht="18" customHeight="1">
      <c r="B39" s="160"/>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61"/>
    </row>
    <row r="40" spans="2:37" ht="18" customHeight="1">
      <c r="B40" s="160"/>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61"/>
    </row>
    <row r="41" spans="2:37" ht="18" customHeight="1">
      <c r="B41" s="160"/>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61"/>
    </row>
    <row r="42" spans="2:37" ht="18" customHeight="1">
      <c r="B42" s="160"/>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61"/>
    </row>
    <row r="43" spans="2:37" ht="18" customHeight="1">
      <c r="B43" s="162"/>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4"/>
    </row>
  </sheetData>
  <sheetProtection algorithmName="SHA-512" hashValue="CmdNqH+Hpno6Dxl/Q+pXm1tloYkpIlyAT6Wui6+zgXjAy7BEpVR+f1SWZwTjRlG35MukbmuYGodM+EH3UAbitQ==" saltValue="JFYfdZLiiM+LcrshbR2QRA==" spinCount="100000" sheet="1" objects="1" scenarios="1"/>
  <mergeCells count="22">
    <mergeCell ref="B6:AK6"/>
    <mergeCell ref="B28:AK28"/>
    <mergeCell ref="B25:N25"/>
    <mergeCell ref="P25:AJ25"/>
    <mergeCell ref="B26:N26"/>
    <mergeCell ref="P26:AJ26"/>
    <mergeCell ref="AO20:AO21"/>
    <mergeCell ref="S23:T23"/>
    <mergeCell ref="B7:AK7"/>
    <mergeCell ref="B8:AK8"/>
    <mergeCell ref="AD9:AK9"/>
    <mergeCell ref="F14:S14"/>
    <mergeCell ref="U14:X14"/>
    <mergeCell ref="Y14:AK14"/>
    <mergeCell ref="F15:S15"/>
    <mergeCell ref="U15:X15"/>
    <mergeCell ref="Y15:AK15"/>
    <mergeCell ref="F16:S16"/>
    <mergeCell ref="B18:AK21"/>
    <mergeCell ref="B14:E14"/>
    <mergeCell ref="B15:E15"/>
    <mergeCell ref="Y16:AK16"/>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50"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O33"/>
  <sheetViews>
    <sheetView view="pageBreakPreview" topLeftCell="A24" zoomScaleNormal="100" zoomScaleSheetLayoutView="100" workbookViewId="0">
      <selection activeCell="AO25" sqref="AO25"/>
    </sheetView>
  </sheetViews>
  <sheetFormatPr defaultColWidth="2.44140625" defaultRowHeight="15" customHeight="1"/>
  <cols>
    <col min="1" max="1" width="1.33203125" style="1" customWidth="1"/>
    <col min="2" max="9" width="2.5546875" style="1" bestFit="1" customWidth="1"/>
    <col min="10" max="37" width="2.88671875" style="1" bestFit="1" customWidth="1"/>
    <col min="38" max="38" width="1.33203125" style="1" customWidth="1"/>
    <col min="39" max="39" width="2.44140625" style="35"/>
    <col min="40" max="40" width="20.6640625" style="1" customWidth="1"/>
    <col min="41" max="41" width="69.44140625" style="1" customWidth="1"/>
    <col min="42" max="16384" width="2.44140625" style="1"/>
  </cols>
  <sheetData>
    <row r="1" spans="1:40" ht="15" customHeight="1">
      <c r="A1" s="6"/>
      <c r="B1" s="6">
        <v>2</v>
      </c>
      <c r="C1" s="6">
        <v>3</v>
      </c>
      <c r="D1" s="6">
        <v>4</v>
      </c>
      <c r="E1" s="6">
        <v>5</v>
      </c>
      <c r="F1" s="6">
        <v>6</v>
      </c>
      <c r="G1" s="6">
        <v>7</v>
      </c>
      <c r="H1" s="6">
        <v>8</v>
      </c>
      <c r="I1" s="6">
        <v>9</v>
      </c>
      <c r="J1" s="6">
        <v>10</v>
      </c>
      <c r="K1" s="6">
        <v>11</v>
      </c>
      <c r="L1" s="6">
        <v>12</v>
      </c>
      <c r="M1" s="6">
        <v>13</v>
      </c>
      <c r="N1" s="6">
        <v>14</v>
      </c>
      <c r="O1" s="6">
        <v>15</v>
      </c>
      <c r="P1" s="6">
        <v>16</v>
      </c>
      <c r="Q1" s="6">
        <v>17</v>
      </c>
      <c r="R1" s="6">
        <v>18</v>
      </c>
      <c r="S1" s="6">
        <v>19</v>
      </c>
      <c r="T1" s="6">
        <v>20</v>
      </c>
      <c r="U1" s="6">
        <v>21</v>
      </c>
      <c r="V1" s="6">
        <v>22</v>
      </c>
      <c r="W1" s="6">
        <v>23</v>
      </c>
      <c r="X1" s="6">
        <v>24</v>
      </c>
      <c r="Y1" s="6">
        <v>25</v>
      </c>
      <c r="Z1" s="6">
        <v>26</v>
      </c>
      <c r="AA1" s="6">
        <v>27</v>
      </c>
      <c r="AB1" s="6">
        <v>28</v>
      </c>
      <c r="AC1" s="6">
        <v>29</v>
      </c>
      <c r="AD1" s="6">
        <v>30</v>
      </c>
      <c r="AE1" s="6">
        <v>31</v>
      </c>
      <c r="AF1" s="6">
        <v>32</v>
      </c>
      <c r="AG1" s="6">
        <v>33</v>
      </c>
      <c r="AH1" s="6">
        <v>34</v>
      </c>
      <c r="AI1" s="6">
        <v>35</v>
      </c>
      <c r="AJ1" s="6">
        <v>36</v>
      </c>
      <c r="AK1" s="6">
        <v>37</v>
      </c>
      <c r="AL1" s="6"/>
    </row>
    <row r="4" spans="1:40" ht="15" customHeight="1">
      <c r="B4" s="1" t="s">
        <v>224</v>
      </c>
      <c r="AN4" s="1" t="s">
        <v>118</v>
      </c>
    </row>
    <row r="6" spans="1:40" ht="15" customHeight="1">
      <c r="B6" s="187" t="s">
        <v>297</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row>
    <row r="7" spans="1:40" ht="15" customHeight="1">
      <c r="B7" s="187" t="s">
        <v>298</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row>
    <row r="8" spans="1:40" ht="15" customHeight="1">
      <c r="B8" s="187" t="s">
        <v>150</v>
      </c>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row>
    <row r="9" spans="1:40" ht="15" customHeight="1">
      <c r="AA9" s="87" t="s">
        <v>248</v>
      </c>
      <c r="AD9" s="188"/>
      <c r="AE9" s="188"/>
      <c r="AF9" s="188"/>
      <c r="AG9" s="188"/>
      <c r="AH9" s="188"/>
      <c r="AI9" s="188"/>
      <c r="AJ9" s="188"/>
      <c r="AK9" s="188"/>
    </row>
    <row r="10" spans="1:40" ht="15" customHeight="1">
      <c r="AI10" s="8"/>
    </row>
    <row r="11" spans="1:40" ht="15" customHeight="1">
      <c r="B11" s="1" t="s">
        <v>0</v>
      </c>
      <c r="AI11" s="8"/>
    </row>
    <row r="12" spans="1:40" ht="15" customHeight="1">
      <c r="B12" s="1" t="s">
        <v>1</v>
      </c>
    </row>
    <row r="14" spans="1:40" ht="18" customHeight="1">
      <c r="B14" s="184" t="str">
        <f>IF(F14="","",U14)</f>
        <v/>
      </c>
      <c r="C14" s="184"/>
      <c r="D14" s="184"/>
      <c r="E14" s="184"/>
      <c r="F14" s="183"/>
      <c r="G14" s="183"/>
      <c r="H14" s="183"/>
      <c r="I14" s="183"/>
      <c r="J14" s="183"/>
      <c r="K14" s="183"/>
      <c r="L14" s="183"/>
      <c r="M14" s="183"/>
      <c r="N14" s="183"/>
      <c r="O14" s="183"/>
      <c r="P14" s="183"/>
      <c r="Q14" s="183"/>
      <c r="R14" s="183"/>
      <c r="S14" s="183"/>
      <c r="U14" s="184" t="s">
        <v>3</v>
      </c>
      <c r="V14" s="184"/>
      <c r="W14" s="184"/>
      <c r="X14" s="184"/>
      <c r="Y14" s="183"/>
      <c r="Z14" s="183"/>
      <c r="AA14" s="183"/>
      <c r="AB14" s="183"/>
      <c r="AC14" s="183"/>
      <c r="AD14" s="183"/>
      <c r="AE14" s="183"/>
      <c r="AF14" s="183"/>
      <c r="AG14" s="183"/>
      <c r="AH14" s="183"/>
      <c r="AI14" s="183"/>
      <c r="AJ14" s="183"/>
      <c r="AK14" s="183"/>
      <c r="AM14" s="35" t="s">
        <v>209</v>
      </c>
    </row>
    <row r="15" spans="1:40" ht="18" customHeight="1">
      <c r="B15" s="184" t="str">
        <f>IF(F15="","",U15)</f>
        <v/>
      </c>
      <c r="C15" s="184"/>
      <c r="D15" s="184"/>
      <c r="E15" s="184"/>
      <c r="F15" s="183"/>
      <c r="G15" s="183"/>
      <c r="H15" s="183"/>
      <c r="I15" s="183"/>
      <c r="J15" s="183"/>
      <c r="K15" s="183"/>
      <c r="L15" s="183"/>
      <c r="M15" s="183"/>
      <c r="N15" s="183"/>
      <c r="O15" s="183"/>
      <c r="P15" s="183"/>
      <c r="Q15" s="183"/>
      <c r="R15" s="183"/>
      <c r="S15" s="183"/>
      <c r="U15" s="184" t="s">
        <v>4</v>
      </c>
      <c r="V15" s="184"/>
      <c r="W15" s="184"/>
      <c r="X15" s="184"/>
      <c r="Y15" s="183"/>
      <c r="Z15" s="183"/>
      <c r="AA15" s="183"/>
      <c r="AB15" s="183"/>
      <c r="AC15" s="183"/>
      <c r="AD15" s="183"/>
      <c r="AE15" s="183"/>
      <c r="AF15" s="183"/>
      <c r="AG15" s="183"/>
      <c r="AH15" s="183"/>
      <c r="AI15" s="183"/>
      <c r="AJ15" s="183"/>
      <c r="AK15" s="183"/>
      <c r="AM15" s="35" t="s">
        <v>209</v>
      </c>
    </row>
    <row r="16" spans="1:40" ht="15" customHeight="1">
      <c r="F16" s="183"/>
      <c r="G16" s="183"/>
      <c r="H16" s="183"/>
      <c r="I16" s="183"/>
      <c r="J16" s="183"/>
      <c r="K16" s="183"/>
      <c r="L16" s="183"/>
      <c r="M16" s="183"/>
      <c r="N16" s="183"/>
      <c r="O16" s="183"/>
      <c r="P16" s="183"/>
      <c r="Q16" s="183"/>
      <c r="R16" s="183"/>
      <c r="S16" s="183"/>
      <c r="Y16" s="183"/>
      <c r="Z16" s="183"/>
      <c r="AA16" s="183"/>
      <c r="AB16" s="183"/>
      <c r="AC16" s="183"/>
      <c r="AD16" s="183"/>
      <c r="AE16" s="183"/>
      <c r="AF16" s="183"/>
      <c r="AG16" s="183"/>
      <c r="AH16" s="183"/>
      <c r="AI16" s="183"/>
      <c r="AJ16" s="183"/>
      <c r="AK16" s="183"/>
      <c r="AM16" s="35" t="s">
        <v>209</v>
      </c>
    </row>
    <row r="17" spans="2:41" ht="15" customHeight="1">
      <c r="Q17" s="8"/>
      <c r="AI17" s="8"/>
    </row>
    <row r="18" spans="2:41" ht="15" customHeight="1">
      <c r="B18" s="185" t="str">
        <f>"　"&amp;TEXT(AO19,"ggg")&amp;IF(TEXT(AO19,"e")="1","元年",TEXT(AO19,"e年"))&amp;TEXT(AO19,"m月d日")&amp;AO20</f>
        <v>　付けで交付決定のあった標記助成金に係る事業について、燃料電池自動車用水素供給設備需要創出活動費支援事業における燃料電池自動車用水素供給設備の設備運営費に関する助成金交付要綱第11条第1項の規定に基づき、下記のとおり助成事業内容の変更を申請します。</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M18" s="35" t="s">
        <v>209</v>
      </c>
      <c r="AN18" s="31" t="s">
        <v>98</v>
      </c>
      <c r="AO18" s="65" t="s">
        <v>189</v>
      </c>
    </row>
    <row r="19" spans="2:41" ht="15" customHeight="1">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N19" s="32"/>
      <c r="AO19" s="108" t="str">
        <f>IF(■交付決定内容入力■!AD9="","",■交付決定内容入力■!AD9)</f>
        <v/>
      </c>
    </row>
    <row r="20" spans="2:41" ht="15" customHeight="1">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N20" s="31" t="s">
        <v>129</v>
      </c>
      <c r="AO20" s="347" t="s">
        <v>299</v>
      </c>
    </row>
    <row r="21" spans="2:41" ht="15" customHeight="1">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N21" s="32"/>
      <c r="AO21" s="348"/>
    </row>
    <row r="22" spans="2:41" ht="1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41" ht="15" customHeight="1">
      <c r="S23" s="189" t="s">
        <v>2</v>
      </c>
      <c r="T23" s="189"/>
      <c r="AI23" s="8"/>
    </row>
    <row r="24" spans="2:41" ht="15" customHeight="1">
      <c r="AI24" s="8"/>
    </row>
    <row r="25" spans="2:41" ht="30" customHeight="1">
      <c r="B25" s="216" t="s">
        <v>10</v>
      </c>
      <c r="C25" s="202"/>
      <c r="D25" s="202"/>
      <c r="E25" s="202"/>
      <c r="F25" s="202"/>
      <c r="G25" s="202"/>
      <c r="H25" s="202"/>
      <c r="I25" s="202"/>
      <c r="J25" s="202"/>
      <c r="K25" s="202"/>
      <c r="L25" s="202"/>
      <c r="M25" s="202"/>
      <c r="N25" s="205"/>
      <c r="O25" s="7"/>
      <c r="P25" s="229" t="str">
        <f>IF(■交付決定内容入力■!L13="","",■交付決定内容入力■!L13)</f>
        <v/>
      </c>
      <c r="Q25" s="229"/>
      <c r="R25" s="229"/>
      <c r="S25" s="229"/>
      <c r="T25" s="229"/>
      <c r="U25" s="229"/>
      <c r="V25" s="229"/>
      <c r="W25" s="229"/>
      <c r="X25" s="229"/>
      <c r="Y25" s="229"/>
      <c r="Z25" s="229"/>
      <c r="AA25" s="229"/>
      <c r="AB25" s="229"/>
      <c r="AC25" s="229"/>
      <c r="AD25" s="229"/>
      <c r="AE25" s="229"/>
      <c r="AF25" s="229"/>
      <c r="AG25" s="229"/>
      <c r="AH25" s="229"/>
      <c r="AI25" s="229"/>
      <c r="AJ25" s="229"/>
      <c r="AK25" s="3"/>
      <c r="AM25" s="35" t="s">
        <v>223</v>
      </c>
    </row>
    <row r="26" spans="2:41" ht="30" customHeight="1">
      <c r="B26" s="217" t="s">
        <v>11</v>
      </c>
      <c r="C26" s="218"/>
      <c r="D26" s="218"/>
      <c r="E26" s="218"/>
      <c r="F26" s="218"/>
      <c r="G26" s="218"/>
      <c r="H26" s="218"/>
      <c r="I26" s="218"/>
      <c r="J26" s="218"/>
      <c r="K26" s="218"/>
      <c r="L26" s="218"/>
      <c r="M26" s="218"/>
      <c r="N26" s="225"/>
      <c r="O26" s="78"/>
      <c r="P26" s="219" t="str">
        <f>IF(第1号!M27="","",第1号!M27)</f>
        <v/>
      </c>
      <c r="Q26" s="219"/>
      <c r="R26" s="219"/>
      <c r="S26" s="219"/>
      <c r="T26" s="219"/>
      <c r="U26" s="219"/>
      <c r="V26" s="219"/>
      <c r="W26" s="219"/>
      <c r="X26" s="219"/>
      <c r="Y26" s="219"/>
      <c r="Z26" s="219"/>
      <c r="AA26" s="219"/>
      <c r="AB26" s="219"/>
      <c r="AC26" s="219"/>
      <c r="AD26" s="219"/>
      <c r="AE26" s="219"/>
      <c r="AF26" s="219"/>
      <c r="AG26" s="219"/>
      <c r="AH26" s="219"/>
      <c r="AI26" s="219"/>
      <c r="AJ26" s="219"/>
      <c r="AK26" s="4"/>
      <c r="AM26" s="35" t="s">
        <v>223</v>
      </c>
    </row>
    <row r="27" spans="2:41" ht="30" customHeight="1">
      <c r="B27" s="217" t="s">
        <v>37</v>
      </c>
      <c r="C27" s="218"/>
      <c r="D27" s="218"/>
      <c r="E27" s="218"/>
      <c r="F27" s="218"/>
      <c r="G27" s="218"/>
      <c r="H27" s="218"/>
      <c r="I27" s="218"/>
      <c r="J27" s="218"/>
      <c r="K27" s="218"/>
      <c r="L27" s="218"/>
      <c r="M27" s="218"/>
      <c r="N27" s="225"/>
      <c r="O27" s="78"/>
      <c r="P27" s="351"/>
      <c r="Q27" s="351"/>
      <c r="R27" s="351"/>
      <c r="S27" s="351"/>
      <c r="T27" s="351"/>
      <c r="U27" s="351"/>
      <c r="V27" s="351"/>
      <c r="W27" s="74"/>
      <c r="X27" s="74"/>
      <c r="Y27" s="74"/>
      <c r="Z27" s="74"/>
      <c r="AA27" s="74"/>
      <c r="AB27" s="74"/>
      <c r="AC27" s="74"/>
      <c r="AD27" s="74"/>
      <c r="AE27" s="74"/>
      <c r="AF27" s="74"/>
      <c r="AG27" s="74"/>
      <c r="AH27" s="74"/>
      <c r="AI27" s="74"/>
      <c r="AJ27" s="74"/>
      <c r="AK27" s="4"/>
    </row>
    <row r="28" spans="2:41" ht="30" customHeight="1">
      <c r="B28" s="217" t="s">
        <v>38</v>
      </c>
      <c r="C28" s="218"/>
      <c r="D28" s="218"/>
      <c r="E28" s="218"/>
      <c r="F28" s="218"/>
      <c r="G28" s="218"/>
      <c r="H28" s="218"/>
      <c r="I28" s="218"/>
      <c r="J28" s="218"/>
      <c r="K28" s="218"/>
      <c r="L28" s="218"/>
      <c r="M28" s="218"/>
      <c r="N28" s="225"/>
      <c r="O28" s="78"/>
      <c r="P28" s="350"/>
      <c r="Q28" s="350"/>
      <c r="R28" s="350"/>
      <c r="S28" s="350"/>
      <c r="T28" s="350"/>
      <c r="U28" s="74" t="s">
        <v>12</v>
      </c>
      <c r="V28" s="74" t="s">
        <v>41</v>
      </c>
      <c r="W28" s="74"/>
      <c r="X28" s="74"/>
      <c r="Y28" s="74"/>
      <c r="Z28" s="74"/>
      <c r="AA28" s="74"/>
      <c r="AB28" s="74"/>
      <c r="AC28" s="74"/>
      <c r="AD28" s="74"/>
      <c r="AE28" s="74"/>
      <c r="AF28" s="74"/>
      <c r="AG28" s="74"/>
      <c r="AH28" s="74"/>
      <c r="AI28" s="74"/>
      <c r="AJ28" s="74"/>
      <c r="AK28" s="4"/>
    </row>
    <row r="29" spans="2:41" ht="30" customHeight="1">
      <c r="B29" s="217" t="s">
        <v>39</v>
      </c>
      <c r="C29" s="218"/>
      <c r="D29" s="218"/>
      <c r="E29" s="218"/>
      <c r="F29" s="218"/>
      <c r="G29" s="218"/>
      <c r="H29" s="218"/>
      <c r="I29" s="218"/>
      <c r="J29" s="218"/>
      <c r="K29" s="218"/>
      <c r="L29" s="218"/>
      <c r="M29" s="218"/>
      <c r="N29" s="225"/>
      <c r="O29" s="78"/>
      <c r="P29" s="350"/>
      <c r="Q29" s="350"/>
      <c r="R29" s="350"/>
      <c r="S29" s="350"/>
      <c r="T29" s="350"/>
      <c r="U29" s="74" t="s">
        <v>12</v>
      </c>
      <c r="V29" s="74"/>
      <c r="W29" s="74"/>
      <c r="X29" s="74"/>
      <c r="Y29" s="74"/>
      <c r="Z29" s="74"/>
      <c r="AA29" s="74"/>
      <c r="AB29" s="74"/>
      <c r="AC29" s="74"/>
      <c r="AD29" s="74"/>
      <c r="AE29" s="74"/>
      <c r="AF29" s="74"/>
      <c r="AG29" s="74"/>
      <c r="AH29" s="74"/>
      <c r="AI29" s="74"/>
      <c r="AJ29" s="74"/>
      <c r="AK29" s="4"/>
    </row>
    <row r="30" spans="2:41" ht="100.5" customHeight="1">
      <c r="B30" s="217" t="s">
        <v>16</v>
      </c>
      <c r="C30" s="218"/>
      <c r="D30" s="218"/>
      <c r="E30" s="218"/>
      <c r="F30" s="218"/>
      <c r="G30" s="218"/>
      <c r="H30" s="218"/>
      <c r="I30" s="218"/>
      <c r="J30" s="218"/>
      <c r="K30" s="218"/>
      <c r="L30" s="218"/>
      <c r="M30" s="218"/>
      <c r="N30" s="225"/>
      <c r="O30" s="78"/>
      <c r="P30" s="219"/>
      <c r="Q30" s="219"/>
      <c r="R30" s="219"/>
      <c r="S30" s="219"/>
      <c r="T30" s="219"/>
      <c r="U30" s="219"/>
      <c r="V30" s="219"/>
      <c r="W30" s="219"/>
      <c r="X30" s="219"/>
      <c r="Y30" s="219"/>
      <c r="Z30" s="219"/>
      <c r="AA30" s="219"/>
      <c r="AB30" s="219"/>
      <c r="AC30" s="219"/>
      <c r="AD30" s="219"/>
      <c r="AE30" s="219"/>
      <c r="AF30" s="219"/>
      <c r="AG30" s="219"/>
      <c r="AH30" s="219"/>
      <c r="AI30" s="219"/>
      <c r="AJ30" s="219"/>
      <c r="AK30" s="4"/>
      <c r="AN30" s="87" t="s">
        <v>405</v>
      </c>
    </row>
    <row r="31" spans="2:41" ht="100.5" customHeight="1">
      <c r="B31" s="217" t="s">
        <v>17</v>
      </c>
      <c r="C31" s="218"/>
      <c r="D31" s="218"/>
      <c r="E31" s="218"/>
      <c r="F31" s="218"/>
      <c r="G31" s="218"/>
      <c r="H31" s="218"/>
      <c r="I31" s="218"/>
      <c r="J31" s="218"/>
      <c r="K31" s="218"/>
      <c r="L31" s="218"/>
      <c r="M31" s="218"/>
      <c r="N31" s="225"/>
      <c r="O31" s="78"/>
      <c r="P31" s="219"/>
      <c r="Q31" s="219"/>
      <c r="R31" s="219"/>
      <c r="S31" s="219"/>
      <c r="T31" s="219"/>
      <c r="U31" s="219"/>
      <c r="V31" s="219"/>
      <c r="W31" s="219"/>
      <c r="X31" s="219"/>
      <c r="Y31" s="219"/>
      <c r="Z31" s="219"/>
      <c r="AA31" s="219"/>
      <c r="AB31" s="219"/>
      <c r="AC31" s="219"/>
      <c r="AD31" s="219"/>
      <c r="AE31" s="219"/>
      <c r="AF31" s="219"/>
      <c r="AG31" s="219"/>
      <c r="AH31" s="219"/>
      <c r="AI31" s="219"/>
      <c r="AJ31" s="219"/>
      <c r="AK31" s="4"/>
    </row>
    <row r="32" spans="2:41" ht="100.5" customHeight="1">
      <c r="B32" s="222" t="s">
        <v>40</v>
      </c>
      <c r="C32" s="223"/>
      <c r="D32" s="223"/>
      <c r="E32" s="223"/>
      <c r="F32" s="223"/>
      <c r="G32" s="223"/>
      <c r="H32" s="223"/>
      <c r="I32" s="223"/>
      <c r="J32" s="223"/>
      <c r="K32" s="223"/>
      <c r="L32" s="223"/>
      <c r="M32" s="223"/>
      <c r="N32" s="224"/>
      <c r="O32" s="82"/>
      <c r="P32" s="349"/>
      <c r="Q32" s="349"/>
      <c r="R32" s="349"/>
      <c r="S32" s="349"/>
      <c r="T32" s="349"/>
      <c r="U32" s="349"/>
      <c r="V32" s="349"/>
      <c r="W32" s="349"/>
      <c r="X32" s="349"/>
      <c r="Y32" s="349"/>
      <c r="Z32" s="349"/>
      <c r="AA32" s="349"/>
      <c r="AB32" s="349"/>
      <c r="AC32" s="349"/>
      <c r="AD32" s="349"/>
      <c r="AE32" s="349"/>
      <c r="AF32" s="349"/>
      <c r="AG32" s="349"/>
      <c r="AH32" s="349"/>
      <c r="AI32" s="349"/>
      <c r="AJ32" s="349"/>
      <c r="AK32" s="5"/>
    </row>
    <row r="33" spans="35:35" ht="15" customHeight="1">
      <c r="AI33" s="8"/>
    </row>
  </sheetData>
  <sheetProtection algorithmName="SHA-512" hashValue="3Vl83QlJ3Jf1v38glMA67HmOkdHkn8f3AvReI6a9qrDjX6xnSC9zxNnVG1upbt3r27sdJTM2ruIpgMcXBy7TNw==" saltValue="7N2elXrkzonclkxReKJI/A==" spinCount="100000" sheet="1" objects="1" scenarios="1"/>
  <mergeCells count="33">
    <mergeCell ref="B6:AK6"/>
    <mergeCell ref="B7:AK7"/>
    <mergeCell ref="P27:V27"/>
    <mergeCell ref="S23:T23"/>
    <mergeCell ref="B8:AK8"/>
    <mergeCell ref="AD9:AK9"/>
    <mergeCell ref="F14:S14"/>
    <mergeCell ref="U14:X14"/>
    <mergeCell ref="Y14:AK14"/>
    <mergeCell ref="F15:S15"/>
    <mergeCell ref="U15:X15"/>
    <mergeCell ref="Y15:AK15"/>
    <mergeCell ref="F16:S16"/>
    <mergeCell ref="B18:AK21"/>
    <mergeCell ref="B14:E14"/>
    <mergeCell ref="B15:E15"/>
    <mergeCell ref="B32:N32"/>
    <mergeCell ref="P32:AJ32"/>
    <mergeCell ref="B28:N28"/>
    <mergeCell ref="P28:T28"/>
    <mergeCell ref="B29:N29"/>
    <mergeCell ref="P29:T29"/>
    <mergeCell ref="B30:N30"/>
    <mergeCell ref="P30:AJ30"/>
    <mergeCell ref="B27:N27"/>
    <mergeCell ref="Y16:AK16"/>
    <mergeCell ref="AO20:AO21"/>
    <mergeCell ref="B31:N31"/>
    <mergeCell ref="P31:AJ31"/>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scale="89" orientation="portrait" r:id="rId1"/>
  <colBreaks count="1" manualBreakCount="1">
    <brk id="38" min="1" max="33"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BE62"/>
  <sheetViews>
    <sheetView view="pageBreakPreview" zoomScaleNormal="100" zoomScaleSheetLayoutView="100" workbookViewId="0"/>
  </sheetViews>
  <sheetFormatPr defaultColWidth="8.88671875" defaultRowHeight="13.2"/>
  <cols>
    <col min="1" max="1" width="1.33203125" style="91" customWidth="1"/>
    <col min="2" max="35" width="2.6640625" style="91" customWidth="1"/>
    <col min="36" max="36" width="21.6640625" style="91" customWidth="1"/>
    <col min="37" max="37" width="54.6640625" style="91" customWidth="1"/>
    <col min="38" max="41" width="2.6640625" style="91" customWidth="1"/>
    <col min="42" max="42" width="3.6640625" style="122" customWidth="1"/>
    <col min="43" max="43" width="4.6640625" style="122" hidden="1" customWidth="1"/>
    <col min="44" max="46" width="8.88671875" style="122" hidden="1" customWidth="1"/>
    <col min="47" max="48" width="1.44140625" style="122" hidden="1" customWidth="1"/>
    <col min="49" max="49" width="8.88671875" style="122" hidden="1" customWidth="1"/>
    <col min="50" max="51" width="18" style="122" hidden="1" customWidth="1"/>
    <col min="52" max="52" width="18.33203125" style="122" hidden="1" customWidth="1"/>
    <col min="53" max="55" width="15.88671875" style="122" hidden="1" customWidth="1"/>
    <col min="56" max="56" width="19.109375" style="122" hidden="1" customWidth="1"/>
    <col min="57" max="57" width="8.88671875" style="91" hidden="1" customWidth="1"/>
    <col min="58" max="16384" width="8.88671875" style="91"/>
  </cols>
  <sheetData>
    <row r="1" spans="2:57" ht="9" customHeight="1">
      <c r="B1" s="111">
        <f>COLUMN()</f>
        <v>2</v>
      </c>
      <c r="C1" s="111">
        <f>COLUMN()</f>
        <v>3</v>
      </c>
      <c r="D1" s="111">
        <f>COLUMN()</f>
        <v>4</v>
      </c>
      <c r="E1" s="111">
        <f>COLUMN()</f>
        <v>5</v>
      </c>
      <c r="F1" s="111">
        <f>COLUMN()</f>
        <v>6</v>
      </c>
      <c r="G1" s="111">
        <f>COLUMN()</f>
        <v>7</v>
      </c>
      <c r="H1" s="111">
        <f>COLUMN()</f>
        <v>8</v>
      </c>
      <c r="I1" s="111">
        <f>COLUMN()</f>
        <v>9</v>
      </c>
      <c r="J1" s="111">
        <f>COLUMN()</f>
        <v>10</v>
      </c>
      <c r="K1" s="111">
        <f>COLUMN()</f>
        <v>11</v>
      </c>
      <c r="L1" s="111">
        <f>COLUMN()</f>
        <v>12</v>
      </c>
      <c r="M1" s="111">
        <f>COLUMN()</f>
        <v>13</v>
      </c>
      <c r="N1" s="111">
        <f>COLUMN()</f>
        <v>14</v>
      </c>
      <c r="O1" s="111">
        <f>COLUMN()</f>
        <v>15</v>
      </c>
      <c r="P1" s="111">
        <f>COLUMN()</f>
        <v>16</v>
      </c>
      <c r="Q1" s="111">
        <f>COLUMN()</f>
        <v>17</v>
      </c>
      <c r="R1" s="111">
        <f>COLUMN()</f>
        <v>18</v>
      </c>
      <c r="S1" s="111">
        <f>COLUMN()</f>
        <v>19</v>
      </c>
      <c r="T1" s="111">
        <f>COLUMN()</f>
        <v>20</v>
      </c>
      <c r="U1" s="111">
        <f>COLUMN()</f>
        <v>21</v>
      </c>
      <c r="V1" s="111">
        <f>COLUMN()</f>
        <v>22</v>
      </c>
      <c r="W1" s="111">
        <f>COLUMN()</f>
        <v>23</v>
      </c>
      <c r="X1" s="111">
        <f>COLUMN()</f>
        <v>24</v>
      </c>
      <c r="Y1" s="111">
        <f>COLUMN()</f>
        <v>25</v>
      </c>
      <c r="Z1" s="111">
        <f>COLUMN()</f>
        <v>26</v>
      </c>
      <c r="AA1" s="111">
        <f>COLUMN()</f>
        <v>27</v>
      </c>
      <c r="AB1" s="111">
        <f>COLUMN()</f>
        <v>28</v>
      </c>
      <c r="AC1" s="111">
        <f>COLUMN()</f>
        <v>29</v>
      </c>
      <c r="AD1" s="111">
        <f>COLUMN()</f>
        <v>30</v>
      </c>
      <c r="AE1" s="111">
        <f>COLUMN()</f>
        <v>31</v>
      </c>
      <c r="AF1" s="111">
        <f>COLUMN()</f>
        <v>32</v>
      </c>
      <c r="AG1" s="111">
        <f>COLUMN()</f>
        <v>33</v>
      </c>
    </row>
    <row r="3" spans="2:57">
      <c r="B3" s="91" t="s">
        <v>435</v>
      </c>
    </row>
    <row r="4" spans="2:57">
      <c r="AJ4" s="112" t="s">
        <v>366</v>
      </c>
      <c r="AK4" s="113" t="s">
        <v>367</v>
      </c>
      <c r="AP4" s="123" t="s">
        <v>371</v>
      </c>
    </row>
    <row r="5" spans="2:57">
      <c r="G5" s="114" t="s">
        <v>307</v>
      </c>
      <c r="AJ5" s="115"/>
      <c r="AK5" s="116" t="s">
        <v>363</v>
      </c>
      <c r="AQ5" s="123" t="s">
        <v>334</v>
      </c>
      <c r="AW5" s="123" t="s">
        <v>359</v>
      </c>
    </row>
    <row r="6" spans="2:57" ht="13.8" thickBot="1">
      <c r="AJ6" s="115"/>
      <c r="AK6" s="117"/>
      <c r="AQ6" s="122" t="s">
        <v>311</v>
      </c>
      <c r="AW6" s="124" t="s">
        <v>327</v>
      </c>
      <c r="AX6" s="124" t="s">
        <v>318</v>
      </c>
      <c r="AY6" s="124" t="s">
        <v>253</v>
      </c>
      <c r="AZ6" s="124" t="s">
        <v>319</v>
      </c>
      <c r="BA6" s="124" t="s">
        <v>340</v>
      </c>
      <c r="BB6" s="124" t="s">
        <v>321</v>
      </c>
      <c r="BC6" s="124" t="s">
        <v>339</v>
      </c>
      <c r="BD6" s="124" t="s">
        <v>374</v>
      </c>
      <c r="BE6" s="91" t="s">
        <v>390</v>
      </c>
    </row>
    <row r="7" spans="2:57" ht="13.8" thickBot="1">
      <c r="G7" s="298" t="s">
        <v>308</v>
      </c>
      <c r="H7" s="299"/>
      <c r="I7" s="299"/>
      <c r="J7" s="299"/>
      <c r="K7" s="299"/>
      <c r="L7" s="299"/>
      <c r="M7" s="299"/>
      <c r="N7" s="299"/>
      <c r="O7" s="299"/>
      <c r="P7" s="300"/>
      <c r="Q7" s="286"/>
      <c r="R7" s="287"/>
      <c r="S7" s="287"/>
      <c r="T7" s="287"/>
      <c r="U7" s="287"/>
      <c r="V7" s="287"/>
      <c r="W7" s="287"/>
      <c r="X7" s="287"/>
      <c r="Y7" s="287"/>
      <c r="Z7" s="288"/>
      <c r="AJ7" s="115" t="s">
        <v>308</v>
      </c>
      <c r="AK7" s="117" t="s">
        <v>423</v>
      </c>
      <c r="AQ7" s="272">
        <f>$Q$7*$Q$13/282</f>
        <v>0</v>
      </c>
      <c r="AR7" s="273"/>
      <c r="AW7" s="125">
        <v>111</v>
      </c>
      <c r="AX7" s="125" t="s">
        <v>322</v>
      </c>
      <c r="AY7" s="125" t="s">
        <v>325</v>
      </c>
      <c r="AZ7" s="125" t="s">
        <v>254</v>
      </c>
      <c r="BA7" s="126" t="e">
        <f>($Q$16-$Q$21*7/5)/2</f>
        <v>#VALUE!</v>
      </c>
      <c r="BB7" s="126">
        <v>10000000</v>
      </c>
      <c r="BC7" s="126" t="e">
        <f>IF(BA7&gt;=BB7,BB7,BA7)</f>
        <v>#VALUE!</v>
      </c>
      <c r="BD7" s="126" t="e">
        <f>$BC7*$Q$28</f>
        <v>#VALUE!</v>
      </c>
      <c r="BE7" s="91" t="s">
        <v>389</v>
      </c>
    </row>
    <row r="8" spans="2:57" ht="13.8" thickBot="1">
      <c r="G8" s="301"/>
      <c r="H8" s="302"/>
      <c r="I8" s="302"/>
      <c r="J8" s="302"/>
      <c r="K8" s="302"/>
      <c r="L8" s="302"/>
      <c r="M8" s="302"/>
      <c r="N8" s="302"/>
      <c r="O8" s="302"/>
      <c r="P8" s="303"/>
      <c r="Q8" s="289"/>
      <c r="R8" s="290"/>
      <c r="S8" s="290"/>
      <c r="T8" s="290"/>
      <c r="U8" s="290"/>
      <c r="V8" s="290"/>
      <c r="W8" s="290"/>
      <c r="X8" s="290"/>
      <c r="Y8" s="290"/>
      <c r="Z8" s="291"/>
      <c r="AJ8" s="115"/>
      <c r="AK8" s="117"/>
      <c r="AQ8" s="122" t="s">
        <v>312</v>
      </c>
      <c r="AW8" s="125">
        <v>112</v>
      </c>
      <c r="AX8" s="125" t="s">
        <v>323</v>
      </c>
      <c r="AY8" s="125" t="s">
        <v>325</v>
      </c>
      <c r="AZ8" s="125" t="s">
        <v>254</v>
      </c>
      <c r="BA8" s="126" t="e">
        <f>($Q$16-$Q$21*7/5)/2</f>
        <v>#VALUE!</v>
      </c>
      <c r="BB8" s="126">
        <v>20000000</v>
      </c>
      <c r="BC8" s="126" t="e">
        <f t="shared" ref="BC8:BC18" si="0">IF(BA8&gt;=BB8,BB8,BA8)</f>
        <v>#VALUE!</v>
      </c>
      <c r="BD8" s="126" t="e">
        <f t="shared" ref="BD8:BD18" si="1">$BC8*$Q$28</f>
        <v>#VALUE!</v>
      </c>
      <c r="BE8" s="91" t="s">
        <v>391</v>
      </c>
    </row>
    <row r="9" spans="2:57" ht="13.8" thickBot="1">
      <c r="G9" s="298" t="s">
        <v>309</v>
      </c>
      <c r="H9" s="299"/>
      <c r="I9" s="299"/>
      <c r="J9" s="299"/>
      <c r="K9" s="299"/>
      <c r="L9" s="299"/>
      <c r="M9" s="299"/>
      <c r="N9" s="299"/>
      <c r="O9" s="299"/>
      <c r="P9" s="300"/>
      <c r="Q9" s="292"/>
      <c r="R9" s="293"/>
      <c r="S9" s="293"/>
      <c r="T9" s="293"/>
      <c r="U9" s="293"/>
      <c r="V9" s="293"/>
      <c r="W9" s="293"/>
      <c r="X9" s="293"/>
      <c r="Y9" s="293"/>
      <c r="Z9" s="294"/>
      <c r="AJ9" s="115" t="s">
        <v>309</v>
      </c>
      <c r="AK9" s="117" t="s">
        <v>423</v>
      </c>
      <c r="AQ9" s="272" t="e">
        <f>$Q$7*$Q$13/282*(1-$Q$9/($Q$11*60))</f>
        <v>#DIV/0!</v>
      </c>
      <c r="AR9" s="273"/>
      <c r="AW9" s="125">
        <v>113</v>
      </c>
      <c r="AX9" s="125" t="s">
        <v>324</v>
      </c>
      <c r="AY9" s="125" t="s">
        <v>325</v>
      </c>
      <c r="AZ9" s="125" t="s">
        <v>254</v>
      </c>
      <c r="BA9" s="126" t="e">
        <f>($Q$16-$Q$21*7/5)/2</f>
        <v>#VALUE!</v>
      </c>
      <c r="BB9" s="126">
        <v>5000000</v>
      </c>
      <c r="BC9" s="126" t="e">
        <f t="shared" si="0"/>
        <v>#VALUE!</v>
      </c>
      <c r="BD9" s="126" t="e">
        <f t="shared" si="1"/>
        <v>#VALUE!</v>
      </c>
      <c r="BE9" s="91" t="s">
        <v>392</v>
      </c>
    </row>
    <row r="10" spans="2:57">
      <c r="G10" s="301"/>
      <c r="H10" s="302"/>
      <c r="I10" s="302"/>
      <c r="J10" s="302"/>
      <c r="K10" s="302"/>
      <c r="L10" s="302"/>
      <c r="M10" s="302"/>
      <c r="N10" s="302"/>
      <c r="O10" s="302"/>
      <c r="P10" s="303"/>
      <c r="Q10" s="295"/>
      <c r="R10" s="296"/>
      <c r="S10" s="296"/>
      <c r="T10" s="296"/>
      <c r="U10" s="296"/>
      <c r="V10" s="296"/>
      <c r="W10" s="296"/>
      <c r="X10" s="296"/>
      <c r="Y10" s="296"/>
      <c r="Z10" s="297"/>
      <c r="AJ10" s="115"/>
      <c r="AK10" s="117"/>
      <c r="AW10" s="125">
        <v>121</v>
      </c>
      <c r="AX10" s="125" t="s">
        <v>322</v>
      </c>
      <c r="AY10" s="125" t="s">
        <v>395</v>
      </c>
      <c r="AZ10" s="125" t="s">
        <v>254</v>
      </c>
      <c r="BA10" s="126" t="e">
        <f>($Q$16-$Q$21*7/5)</f>
        <v>#VALUE!</v>
      </c>
      <c r="BB10" s="126">
        <v>20000000</v>
      </c>
      <c r="BC10" s="126" t="e">
        <f t="shared" si="0"/>
        <v>#VALUE!</v>
      </c>
      <c r="BD10" s="126" t="e">
        <f t="shared" si="1"/>
        <v>#VALUE!</v>
      </c>
      <c r="BE10" s="91" t="s">
        <v>396</v>
      </c>
    </row>
    <row r="11" spans="2:57">
      <c r="G11" s="298" t="s">
        <v>310</v>
      </c>
      <c r="H11" s="299"/>
      <c r="I11" s="299"/>
      <c r="J11" s="299"/>
      <c r="K11" s="299"/>
      <c r="L11" s="299"/>
      <c r="M11" s="299"/>
      <c r="N11" s="299"/>
      <c r="O11" s="299"/>
      <c r="P11" s="300"/>
      <c r="Q11" s="292"/>
      <c r="R11" s="293"/>
      <c r="S11" s="293"/>
      <c r="T11" s="293"/>
      <c r="U11" s="293"/>
      <c r="V11" s="293"/>
      <c r="W11" s="293"/>
      <c r="X11" s="293"/>
      <c r="Y11" s="293"/>
      <c r="Z11" s="294"/>
      <c r="AJ11" s="115" t="s">
        <v>310</v>
      </c>
      <c r="AK11" s="117" t="s">
        <v>423</v>
      </c>
      <c r="AQ11" s="123" t="s">
        <v>335</v>
      </c>
      <c r="AW11" s="125">
        <v>122</v>
      </c>
      <c r="AX11" s="125" t="s">
        <v>323</v>
      </c>
      <c r="AY11" s="125" t="s">
        <v>395</v>
      </c>
      <c r="AZ11" s="125" t="s">
        <v>254</v>
      </c>
      <c r="BA11" s="126" t="e">
        <f>($Q$16-$Q$21*7/5)</f>
        <v>#VALUE!</v>
      </c>
      <c r="BB11" s="126">
        <v>40000000</v>
      </c>
      <c r="BC11" s="126" t="e">
        <f t="shared" si="0"/>
        <v>#VALUE!</v>
      </c>
      <c r="BD11" s="126" t="e">
        <f t="shared" si="1"/>
        <v>#VALUE!</v>
      </c>
      <c r="BE11" s="91" t="s">
        <v>397</v>
      </c>
    </row>
    <row r="12" spans="2:57">
      <c r="G12" s="301"/>
      <c r="H12" s="302"/>
      <c r="I12" s="302"/>
      <c r="J12" s="302"/>
      <c r="K12" s="302"/>
      <c r="L12" s="302"/>
      <c r="M12" s="302"/>
      <c r="N12" s="302"/>
      <c r="O12" s="302"/>
      <c r="P12" s="303"/>
      <c r="Q12" s="295"/>
      <c r="R12" s="296"/>
      <c r="S12" s="296"/>
      <c r="T12" s="296"/>
      <c r="U12" s="296"/>
      <c r="V12" s="296"/>
      <c r="W12" s="296"/>
      <c r="X12" s="296"/>
      <c r="Y12" s="296"/>
      <c r="Z12" s="297"/>
      <c r="AJ12" s="115"/>
      <c r="AK12" s="117"/>
      <c r="AQ12" s="122" t="str">
        <f>G45</f>
        <v>□</v>
      </c>
      <c r="AR12" s="122" t="s">
        <v>245</v>
      </c>
      <c r="AW12" s="125">
        <v>123</v>
      </c>
      <c r="AX12" s="125" t="s">
        <v>324</v>
      </c>
      <c r="AY12" s="125" t="s">
        <v>395</v>
      </c>
      <c r="AZ12" s="125" t="s">
        <v>254</v>
      </c>
      <c r="BA12" s="126" t="e">
        <f>($Q$16-$Q$21*7/5)</f>
        <v>#VALUE!</v>
      </c>
      <c r="BB12" s="126">
        <v>10000000</v>
      </c>
      <c r="BC12" s="126" t="e">
        <f t="shared" si="0"/>
        <v>#VALUE!</v>
      </c>
      <c r="BD12" s="126" t="e">
        <f t="shared" si="1"/>
        <v>#VALUE!</v>
      </c>
      <c r="BE12" s="91" t="s">
        <v>398</v>
      </c>
    </row>
    <row r="13" spans="2:57" ht="13.95" customHeight="1" thickBot="1">
      <c r="G13" s="234" t="s">
        <v>368</v>
      </c>
      <c r="H13" s="235"/>
      <c r="I13" s="235"/>
      <c r="J13" s="235"/>
      <c r="K13" s="235"/>
      <c r="L13" s="235"/>
      <c r="M13" s="235"/>
      <c r="N13" s="235"/>
      <c r="O13" s="235"/>
      <c r="P13" s="236"/>
      <c r="Q13" s="292"/>
      <c r="R13" s="293"/>
      <c r="S13" s="293"/>
      <c r="T13" s="293"/>
      <c r="U13" s="293"/>
      <c r="V13" s="293"/>
      <c r="W13" s="293"/>
      <c r="X13" s="293"/>
      <c r="Y13" s="293"/>
      <c r="Z13" s="294"/>
      <c r="AJ13" s="115" t="s">
        <v>350</v>
      </c>
      <c r="AK13" s="117" t="s">
        <v>423</v>
      </c>
      <c r="AQ13" s="122" t="str">
        <f>G46</f>
        <v>□</v>
      </c>
      <c r="AR13" s="122" t="s">
        <v>246</v>
      </c>
      <c r="AW13" s="125">
        <v>211</v>
      </c>
      <c r="AX13" s="125" t="s">
        <v>322</v>
      </c>
      <c r="AY13" s="125" t="s">
        <v>325</v>
      </c>
      <c r="AZ13" s="125" t="s">
        <v>326</v>
      </c>
      <c r="BA13" s="126" t="e">
        <f>($Q$16-$Q$21*3/2)/2</f>
        <v>#VALUE!</v>
      </c>
      <c r="BB13" s="126">
        <v>10000000</v>
      </c>
      <c r="BC13" s="126" t="e">
        <f t="shared" si="0"/>
        <v>#VALUE!</v>
      </c>
      <c r="BD13" s="126" t="e">
        <f t="shared" si="1"/>
        <v>#VALUE!</v>
      </c>
      <c r="BE13" s="91" t="s">
        <v>389</v>
      </c>
    </row>
    <row r="14" spans="2:57" ht="13.8" thickBot="1">
      <c r="G14" s="237"/>
      <c r="H14" s="238"/>
      <c r="I14" s="238"/>
      <c r="J14" s="238"/>
      <c r="K14" s="238"/>
      <c r="L14" s="238"/>
      <c r="M14" s="238"/>
      <c r="N14" s="238"/>
      <c r="O14" s="238"/>
      <c r="P14" s="239"/>
      <c r="Q14" s="295"/>
      <c r="R14" s="296"/>
      <c r="S14" s="296"/>
      <c r="T14" s="296"/>
      <c r="U14" s="296"/>
      <c r="V14" s="296"/>
      <c r="W14" s="296"/>
      <c r="X14" s="296"/>
      <c r="Y14" s="296"/>
      <c r="Z14" s="297"/>
      <c r="AJ14" s="115"/>
      <c r="AK14" s="117"/>
      <c r="AQ14" s="127">
        <f>IF(AQ12="■",1,IF(AQ13="■",2,3))</f>
        <v>3</v>
      </c>
      <c r="AW14" s="125">
        <v>212</v>
      </c>
      <c r="AX14" s="125" t="s">
        <v>323</v>
      </c>
      <c r="AY14" s="125" t="s">
        <v>325</v>
      </c>
      <c r="AZ14" s="125" t="s">
        <v>326</v>
      </c>
      <c r="BA14" s="126" t="e">
        <f>($Q$16-$Q$21*3/2)/2</f>
        <v>#VALUE!</v>
      </c>
      <c r="BB14" s="126">
        <v>20000000</v>
      </c>
      <c r="BC14" s="126" t="e">
        <f t="shared" si="0"/>
        <v>#VALUE!</v>
      </c>
      <c r="BD14" s="126" t="e">
        <f t="shared" si="1"/>
        <v>#VALUE!</v>
      </c>
      <c r="BE14" s="91" t="s">
        <v>391</v>
      </c>
    </row>
    <row r="15" spans="2:57">
      <c r="AJ15" s="115"/>
      <c r="AK15" s="117"/>
      <c r="AW15" s="125">
        <v>213</v>
      </c>
      <c r="AX15" s="125" t="s">
        <v>324</v>
      </c>
      <c r="AY15" s="125" t="s">
        <v>325</v>
      </c>
      <c r="AZ15" s="125" t="s">
        <v>326</v>
      </c>
      <c r="BA15" s="126" t="e">
        <f>($Q$16-$Q$21*3/2)/2</f>
        <v>#VALUE!</v>
      </c>
      <c r="BB15" s="126">
        <v>5000000</v>
      </c>
      <c r="BC15" s="126" t="e">
        <f t="shared" si="0"/>
        <v>#VALUE!</v>
      </c>
      <c r="BD15" s="126" t="e">
        <f t="shared" si="1"/>
        <v>#VALUE!</v>
      </c>
      <c r="BE15" s="91" t="s">
        <v>392</v>
      </c>
    </row>
    <row r="16" spans="2:57" ht="13.2" customHeight="1">
      <c r="G16" s="234" t="s">
        <v>369</v>
      </c>
      <c r="H16" s="235"/>
      <c r="I16" s="235"/>
      <c r="J16" s="235"/>
      <c r="K16" s="235"/>
      <c r="L16" s="235"/>
      <c r="M16" s="235"/>
      <c r="N16" s="235"/>
      <c r="O16" s="235"/>
      <c r="P16" s="236"/>
      <c r="Q16" s="253" t="str">
        <f>IFERROR(ROUNDDOWN(IF(AQ14=1,AQ7,IF(AQ14=2,AQ7,AQ9)),0),"")</f>
        <v/>
      </c>
      <c r="R16" s="254"/>
      <c r="S16" s="254"/>
      <c r="T16" s="254"/>
      <c r="U16" s="254"/>
      <c r="V16" s="254"/>
      <c r="W16" s="254"/>
      <c r="X16" s="254"/>
      <c r="Y16" s="254"/>
      <c r="Z16" s="255"/>
      <c r="AJ16" s="115" t="s">
        <v>370</v>
      </c>
      <c r="AK16" s="117" t="s">
        <v>342</v>
      </c>
      <c r="AQ16" s="123" t="s">
        <v>336</v>
      </c>
      <c r="AW16" s="125">
        <v>221</v>
      </c>
      <c r="AX16" s="125" t="s">
        <v>322</v>
      </c>
      <c r="AY16" s="125" t="s">
        <v>395</v>
      </c>
      <c r="AZ16" s="125" t="s">
        <v>326</v>
      </c>
      <c r="BA16" s="126" t="e">
        <f>($Q$16-$Q$21*3/2)</f>
        <v>#VALUE!</v>
      </c>
      <c r="BB16" s="126">
        <v>20000000</v>
      </c>
      <c r="BC16" s="126" t="e">
        <f t="shared" si="0"/>
        <v>#VALUE!</v>
      </c>
      <c r="BD16" s="126" t="e">
        <f t="shared" si="1"/>
        <v>#VALUE!</v>
      </c>
      <c r="BE16" s="91" t="s">
        <v>396</v>
      </c>
    </row>
    <row r="17" spans="7:57">
      <c r="G17" s="237"/>
      <c r="H17" s="238"/>
      <c r="I17" s="238"/>
      <c r="J17" s="238"/>
      <c r="K17" s="238"/>
      <c r="L17" s="238"/>
      <c r="M17" s="238"/>
      <c r="N17" s="238"/>
      <c r="O17" s="238"/>
      <c r="P17" s="239"/>
      <c r="Q17" s="256"/>
      <c r="R17" s="257"/>
      <c r="S17" s="257"/>
      <c r="T17" s="257"/>
      <c r="U17" s="257"/>
      <c r="V17" s="257"/>
      <c r="W17" s="257"/>
      <c r="X17" s="257"/>
      <c r="Y17" s="257"/>
      <c r="Z17" s="258"/>
      <c r="AJ17" s="115" t="s">
        <v>360</v>
      </c>
      <c r="AK17" s="117" t="s">
        <v>434</v>
      </c>
      <c r="AQ17" s="122" t="str">
        <f>第1号!V42</f>
        <v>□</v>
      </c>
      <c r="AR17" s="122" t="s">
        <v>317</v>
      </c>
      <c r="AW17" s="125">
        <v>222</v>
      </c>
      <c r="AX17" s="125" t="s">
        <v>323</v>
      </c>
      <c r="AY17" s="125" t="s">
        <v>395</v>
      </c>
      <c r="AZ17" s="125" t="s">
        <v>326</v>
      </c>
      <c r="BA17" s="126" t="e">
        <f>($Q$16-$Q$21*3/2)</f>
        <v>#VALUE!</v>
      </c>
      <c r="BB17" s="126">
        <v>40000000</v>
      </c>
      <c r="BC17" s="126" t="e">
        <f t="shared" si="0"/>
        <v>#VALUE!</v>
      </c>
      <c r="BD17" s="126" t="e">
        <f t="shared" si="1"/>
        <v>#VALUE!</v>
      </c>
      <c r="BE17" s="91" t="s">
        <v>397</v>
      </c>
    </row>
    <row r="18" spans="7:57" ht="13.8" thickBot="1">
      <c r="G18" s="118" t="s">
        <v>372</v>
      </c>
      <c r="N18" s="118"/>
      <c r="P18" s="118"/>
      <c r="Q18" s="118"/>
      <c r="AJ18" s="115"/>
      <c r="AK18" s="119" t="s">
        <v>343</v>
      </c>
      <c r="AQ18" s="122" t="str">
        <f>第1号!AC42</f>
        <v>□</v>
      </c>
      <c r="AR18" s="122" t="s">
        <v>393</v>
      </c>
      <c r="AW18" s="125">
        <v>223</v>
      </c>
      <c r="AX18" s="125" t="s">
        <v>324</v>
      </c>
      <c r="AY18" s="125" t="s">
        <v>395</v>
      </c>
      <c r="AZ18" s="125" t="s">
        <v>326</v>
      </c>
      <c r="BA18" s="126" t="e">
        <f>($Q$16-$Q$21*3/2)</f>
        <v>#VALUE!</v>
      </c>
      <c r="BB18" s="126">
        <v>10000000</v>
      </c>
      <c r="BC18" s="126" t="e">
        <f t="shared" si="0"/>
        <v>#VALUE!</v>
      </c>
      <c r="BD18" s="126" t="e">
        <f t="shared" si="1"/>
        <v>#VALUE!</v>
      </c>
      <c r="BE18" s="91" t="s">
        <v>398</v>
      </c>
    </row>
    <row r="19" spans="7:57" ht="13.95" customHeight="1" thickBot="1">
      <c r="H19" s="118" t="str">
        <f>IFERROR(IF(AQ14=3,AK19,AK17),"")</f>
        <v>Ｙ ＝ Ｘ × Ｅ／２８２ ×（１－Ａ／（Ｂ×６０））</v>
      </c>
      <c r="AJ19" s="115"/>
      <c r="AK19" s="117" t="s">
        <v>434</v>
      </c>
      <c r="AQ19" s="127">
        <f>IF(AQ17="■",10,20)</f>
        <v>20</v>
      </c>
    </row>
    <row r="20" spans="7:57">
      <c r="AJ20" s="115"/>
      <c r="AK20" s="117"/>
    </row>
    <row r="21" spans="7:57" ht="13.2" customHeight="1">
      <c r="G21" s="234" t="s">
        <v>365</v>
      </c>
      <c r="H21" s="235"/>
      <c r="I21" s="235"/>
      <c r="J21" s="235"/>
      <c r="K21" s="235"/>
      <c r="L21" s="235"/>
      <c r="M21" s="235"/>
      <c r="N21" s="235"/>
      <c r="O21" s="235"/>
      <c r="P21" s="236"/>
      <c r="Q21" s="280"/>
      <c r="R21" s="281"/>
      <c r="S21" s="281"/>
      <c r="T21" s="281"/>
      <c r="U21" s="281"/>
      <c r="V21" s="281"/>
      <c r="W21" s="281"/>
      <c r="X21" s="281"/>
      <c r="Y21" s="281"/>
      <c r="Z21" s="282"/>
      <c r="AJ21" s="115" t="s">
        <v>344</v>
      </c>
      <c r="AK21" s="117" t="s">
        <v>345</v>
      </c>
      <c r="AQ21" s="123" t="s">
        <v>337</v>
      </c>
    </row>
    <row r="22" spans="7:57" ht="13.8" thickBot="1">
      <c r="G22" s="237"/>
      <c r="H22" s="238"/>
      <c r="I22" s="238"/>
      <c r="J22" s="238"/>
      <c r="K22" s="238"/>
      <c r="L22" s="238"/>
      <c r="M22" s="238"/>
      <c r="N22" s="238"/>
      <c r="O22" s="238"/>
      <c r="P22" s="239"/>
      <c r="Q22" s="283"/>
      <c r="R22" s="284"/>
      <c r="S22" s="284"/>
      <c r="T22" s="284"/>
      <c r="U22" s="284"/>
      <c r="V22" s="284"/>
      <c r="W22" s="284"/>
      <c r="X22" s="284"/>
      <c r="Y22" s="284"/>
      <c r="Z22" s="285"/>
      <c r="AJ22" s="115" t="s">
        <v>379</v>
      </c>
      <c r="AK22" s="117"/>
      <c r="AQ22" s="122" t="str">
        <f>G49</f>
        <v>□</v>
      </c>
      <c r="AR22" s="122" t="s">
        <v>320</v>
      </c>
    </row>
    <row r="23" spans="7:57" ht="13.8" thickBot="1">
      <c r="AJ23" s="115"/>
      <c r="AK23" s="117"/>
      <c r="AQ23" s="127">
        <f>IF(AQ22="■",100,200)</f>
        <v>200</v>
      </c>
    </row>
    <row r="24" spans="7:57" ht="13.2" customHeight="1">
      <c r="G24" s="274" t="s">
        <v>408</v>
      </c>
      <c r="H24" s="275"/>
      <c r="I24" s="275"/>
      <c r="J24" s="275"/>
      <c r="K24" s="275"/>
      <c r="L24" s="275"/>
      <c r="M24" s="275"/>
      <c r="N24" s="275"/>
      <c r="O24" s="275"/>
      <c r="P24" s="276"/>
      <c r="Q24" s="280"/>
      <c r="R24" s="281"/>
      <c r="S24" s="281"/>
      <c r="T24" s="281"/>
      <c r="U24" s="281"/>
      <c r="V24" s="281"/>
      <c r="W24" s="281"/>
      <c r="X24" s="281"/>
      <c r="Y24" s="281"/>
      <c r="Z24" s="282"/>
      <c r="AJ24" s="259" t="s">
        <v>424</v>
      </c>
      <c r="AK24" s="240" t="s">
        <v>427</v>
      </c>
    </row>
    <row r="25" spans="7:57" ht="13.95" customHeight="1" thickBot="1">
      <c r="G25" s="277"/>
      <c r="H25" s="278"/>
      <c r="I25" s="278"/>
      <c r="J25" s="278"/>
      <c r="K25" s="278"/>
      <c r="L25" s="278"/>
      <c r="M25" s="278"/>
      <c r="N25" s="278"/>
      <c r="O25" s="278"/>
      <c r="P25" s="279"/>
      <c r="Q25" s="283"/>
      <c r="R25" s="284"/>
      <c r="S25" s="284"/>
      <c r="T25" s="284"/>
      <c r="U25" s="284"/>
      <c r="V25" s="284"/>
      <c r="W25" s="284"/>
      <c r="X25" s="284"/>
      <c r="Y25" s="284"/>
      <c r="Z25" s="285"/>
      <c r="AJ25" s="259"/>
      <c r="AK25" s="240"/>
      <c r="AQ25" s="123" t="s">
        <v>338</v>
      </c>
    </row>
    <row r="26" spans="7:57" ht="13.95" customHeight="1" thickBot="1">
      <c r="G26" s="274" t="s">
        <v>409</v>
      </c>
      <c r="H26" s="275"/>
      <c r="I26" s="275"/>
      <c r="J26" s="275"/>
      <c r="K26" s="275"/>
      <c r="L26" s="275"/>
      <c r="M26" s="275"/>
      <c r="N26" s="275"/>
      <c r="O26" s="275"/>
      <c r="P26" s="276"/>
      <c r="Q26" s="280"/>
      <c r="R26" s="281"/>
      <c r="S26" s="281"/>
      <c r="T26" s="281"/>
      <c r="U26" s="281"/>
      <c r="V26" s="281"/>
      <c r="W26" s="281"/>
      <c r="X26" s="281"/>
      <c r="Y26" s="281"/>
      <c r="Z26" s="282"/>
      <c r="AJ26" s="259" t="s">
        <v>425</v>
      </c>
      <c r="AK26" s="240"/>
      <c r="AQ26" s="127">
        <f>AQ14+AQ19+AQ23</f>
        <v>223</v>
      </c>
    </row>
    <row r="27" spans="7:57" ht="13.2" customHeight="1">
      <c r="G27" s="277"/>
      <c r="H27" s="278"/>
      <c r="I27" s="278"/>
      <c r="J27" s="278"/>
      <c r="K27" s="278"/>
      <c r="L27" s="278"/>
      <c r="M27" s="278"/>
      <c r="N27" s="278"/>
      <c r="O27" s="278"/>
      <c r="P27" s="279"/>
      <c r="Q27" s="283"/>
      <c r="R27" s="284"/>
      <c r="S27" s="284"/>
      <c r="T27" s="284"/>
      <c r="U27" s="284"/>
      <c r="V27" s="284"/>
      <c r="W27" s="284"/>
      <c r="X27" s="284"/>
      <c r="Y27" s="284"/>
      <c r="Z27" s="285"/>
      <c r="AJ27" s="259"/>
      <c r="AK27" s="240"/>
    </row>
    <row r="28" spans="7:57" ht="13.2" customHeight="1">
      <c r="G28" s="260" t="s">
        <v>380</v>
      </c>
      <c r="H28" s="261"/>
      <c r="I28" s="261"/>
      <c r="J28" s="261"/>
      <c r="K28" s="261"/>
      <c r="L28" s="261"/>
      <c r="M28" s="261"/>
      <c r="N28" s="261"/>
      <c r="O28" s="261"/>
      <c r="P28" s="262"/>
      <c r="Q28" s="266" t="str">
        <f>IFERROR(ROUNDDOWN(Q24/Q26,10),"")</f>
        <v/>
      </c>
      <c r="R28" s="267"/>
      <c r="S28" s="267"/>
      <c r="T28" s="267"/>
      <c r="U28" s="267"/>
      <c r="V28" s="267"/>
      <c r="W28" s="267"/>
      <c r="X28" s="267"/>
      <c r="Y28" s="267"/>
      <c r="Z28" s="268"/>
      <c r="AJ28" s="115" t="s">
        <v>381</v>
      </c>
      <c r="AK28" s="149" t="s">
        <v>426</v>
      </c>
    </row>
    <row r="29" spans="7:57">
      <c r="G29" s="263"/>
      <c r="H29" s="264"/>
      <c r="I29" s="264"/>
      <c r="J29" s="264"/>
      <c r="K29" s="264"/>
      <c r="L29" s="264"/>
      <c r="M29" s="264"/>
      <c r="N29" s="264"/>
      <c r="O29" s="264"/>
      <c r="P29" s="265"/>
      <c r="Q29" s="269"/>
      <c r="R29" s="270"/>
      <c r="S29" s="270"/>
      <c r="T29" s="270"/>
      <c r="U29" s="270"/>
      <c r="V29" s="270"/>
      <c r="W29" s="270"/>
      <c r="X29" s="270"/>
      <c r="Y29" s="270"/>
      <c r="Z29" s="271"/>
      <c r="AJ29" s="115" t="s">
        <v>382</v>
      </c>
      <c r="AK29" s="119" t="s">
        <v>407</v>
      </c>
      <c r="BC29" s="91"/>
      <c r="BD29" s="91"/>
    </row>
    <row r="30" spans="7:57">
      <c r="AJ30" s="115"/>
      <c r="AK30" s="117"/>
      <c r="BC30" s="91"/>
      <c r="BD30" s="91"/>
    </row>
    <row r="31" spans="7:57" ht="13.2" customHeight="1">
      <c r="G31" s="114" t="s">
        <v>375</v>
      </c>
      <c r="AJ31" s="115"/>
      <c r="AK31" s="117"/>
      <c r="BC31" s="91"/>
      <c r="BD31" s="91"/>
    </row>
    <row r="32" spans="7:57" ht="13.8" thickBot="1">
      <c r="AJ32" s="115"/>
      <c r="AK32" s="117"/>
      <c r="BA32" s="91"/>
      <c r="BB32" s="91"/>
      <c r="BC32" s="91"/>
      <c r="BD32" s="91"/>
    </row>
    <row r="33" spans="6:56">
      <c r="G33" s="247" t="s">
        <v>377</v>
      </c>
      <c r="H33" s="248"/>
      <c r="I33" s="248"/>
      <c r="J33" s="248"/>
      <c r="K33" s="248"/>
      <c r="L33" s="248"/>
      <c r="M33" s="248"/>
      <c r="N33" s="248"/>
      <c r="O33" s="248"/>
      <c r="P33" s="249"/>
      <c r="Q33" s="241" t="str">
        <f>IFERROR(MIN((ROUNDDOWN(VLOOKUP(AQ26,AW7:BD18,8,FALSE),-3)),(VLOOKUP(AQ26,AW7:BD18,6,FALSE))),"")</f>
        <v/>
      </c>
      <c r="R33" s="242"/>
      <c r="S33" s="242"/>
      <c r="T33" s="242"/>
      <c r="U33" s="242"/>
      <c r="V33" s="242"/>
      <c r="W33" s="242"/>
      <c r="X33" s="242"/>
      <c r="Y33" s="242"/>
      <c r="Z33" s="243"/>
      <c r="AJ33" s="115" t="s">
        <v>376</v>
      </c>
      <c r="AK33" s="117" t="s">
        <v>351</v>
      </c>
      <c r="BA33" s="91"/>
      <c r="BB33" s="91"/>
      <c r="BC33" s="91"/>
      <c r="BD33" s="91"/>
    </row>
    <row r="34" spans="6:56" ht="13.8" thickBot="1">
      <c r="G34" s="250"/>
      <c r="H34" s="251"/>
      <c r="I34" s="251"/>
      <c r="J34" s="251"/>
      <c r="K34" s="251"/>
      <c r="L34" s="251"/>
      <c r="M34" s="251"/>
      <c r="N34" s="251"/>
      <c r="O34" s="251"/>
      <c r="P34" s="252"/>
      <c r="Q34" s="244"/>
      <c r="R34" s="245"/>
      <c r="S34" s="245"/>
      <c r="T34" s="245"/>
      <c r="U34" s="245"/>
      <c r="V34" s="245"/>
      <c r="W34" s="245"/>
      <c r="X34" s="245"/>
      <c r="Y34" s="245"/>
      <c r="Z34" s="246"/>
      <c r="AJ34" s="115" t="s">
        <v>362</v>
      </c>
      <c r="AK34" s="117" t="s">
        <v>352</v>
      </c>
      <c r="BA34" s="91"/>
      <c r="BB34" s="91"/>
      <c r="BC34" s="91"/>
      <c r="BD34" s="91"/>
    </row>
    <row r="35" spans="6:56">
      <c r="G35" s="118" t="s">
        <v>378</v>
      </c>
      <c r="P35" s="118"/>
      <c r="Q35" s="118"/>
      <c r="R35" s="118"/>
      <c r="S35" s="118"/>
      <c r="T35" s="118"/>
      <c r="AJ35" s="115"/>
      <c r="AK35" s="117" t="s">
        <v>346</v>
      </c>
      <c r="BA35" s="91"/>
      <c r="BB35" s="91"/>
      <c r="BC35" s="91"/>
      <c r="BD35" s="91"/>
    </row>
    <row r="36" spans="6:56">
      <c r="H36" s="111" t="str">
        <f>IF(AND(AQ19=10,AQ23=100),AK35,IF(AND(AQ19=10,AQ23=200),AK40,IF(AND(AQ19=20,AQ23=100),AK37,AK42)))&amp;"× 水素供給設備の運営の実績に応じた係数"</f>
        <v>助成金額＝（助成対象経費－国補助額×３／２）／２× 水素供給設備の運営の実績に応じた係数</v>
      </c>
      <c r="AJ36" s="115"/>
      <c r="AK36" s="117" t="s">
        <v>422</v>
      </c>
      <c r="BA36" s="91"/>
      <c r="BB36" s="91"/>
      <c r="BC36" s="91"/>
      <c r="BD36" s="91"/>
    </row>
    <row r="37" spans="6:56">
      <c r="G37" s="118" t="s">
        <v>373</v>
      </c>
      <c r="AJ37" s="115"/>
      <c r="AK37" s="117" t="s">
        <v>353</v>
      </c>
      <c r="BA37" s="91"/>
      <c r="BB37" s="91"/>
      <c r="BC37" s="91"/>
      <c r="BD37" s="91"/>
    </row>
    <row r="38" spans="6:56">
      <c r="H38" s="118" t="str">
        <f>VLOOKUP(AQ26,AW7:BE18,9,FALSE)</f>
        <v>中小事業者 燃料電池バス非対応 1,000万円</v>
      </c>
      <c r="AJ38" s="115"/>
      <c r="AK38" s="117" t="s">
        <v>347</v>
      </c>
      <c r="BC38" s="91"/>
      <c r="BD38" s="91"/>
    </row>
    <row r="39" spans="6:56" ht="13.2" customHeight="1">
      <c r="AJ39" s="115"/>
      <c r="AK39" s="117" t="s">
        <v>422</v>
      </c>
      <c r="BC39" s="91"/>
      <c r="BD39" s="91"/>
    </row>
    <row r="40" spans="6:56">
      <c r="AJ40" s="115"/>
      <c r="AK40" s="117" t="s">
        <v>354</v>
      </c>
      <c r="BC40" s="91"/>
      <c r="BD40" s="91"/>
    </row>
    <row r="41" spans="6:56">
      <c r="F41" s="131"/>
      <c r="G41" s="130"/>
      <c r="H41" s="130"/>
      <c r="I41" s="130"/>
      <c r="J41" s="130"/>
      <c r="K41" s="130"/>
      <c r="L41" s="130"/>
      <c r="M41" s="130"/>
      <c r="N41" s="130"/>
      <c r="O41" s="130"/>
      <c r="P41" s="130"/>
      <c r="Q41" s="130"/>
      <c r="R41" s="130"/>
      <c r="S41" s="130"/>
      <c r="T41" s="130"/>
      <c r="U41" s="130"/>
      <c r="V41" s="130"/>
      <c r="W41" s="130"/>
      <c r="X41" s="130"/>
      <c r="Y41" s="130"/>
      <c r="Z41" s="130"/>
      <c r="AA41" s="132"/>
      <c r="AJ41" s="115"/>
      <c r="AK41" s="117" t="s">
        <v>355</v>
      </c>
      <c r="BC41" s="91"/>
      <c r="BD41" s="91"/>
    </row>
    <row r="42" spans="6:56">
      <c r="F42" s="115"/>
      <c r="G42" s="111" t="s">
        <v>406</v>
      </c>
      <c r="AA42" s="133"/>
      <c r="AJ42" s="115"/>
      <c r="AK42" s="117" t="s">
        <v>356</v>
      </c>
      <c r="BC42" s="91"/>
      <c r="BD42" s="91"/>
    </row>
    <row r="43" spans="6:56">
      <c r="F43" s="115"/>
      <c r="AA43" s="133"/>
      <c r="AJ43" s="115"/>
      <c r="AK43" s="117" t="s">
        <v>422</v>
      </c>
    </row>
    <row r="44" spans="6:56">
      <c r="F44" s="115"/>
      <c r="G44" s="114" t="s">
        <v>333</v>
      </c>
      <c r="AA44" s="133"/>
      <c r="AJ44" s="115"/>
      <c r="AK44" s="117" t="s">
        <v>357</v>
      </c>
    </row>
    <row r="45" spans="6:56" ht="13.2" customHeight="1">
      <c r="F45" s="115"/>
      <c r="G45" s="150" t="s">
        <v>125</v>
      </c>
      <c r="H45" s="91" t="s">
        <v>245</v>
      </c>
      <c r="AA45" s="133"/>
      <c r="AJ45" s="115"/>
      <c r="AK45" s="117" t="s">
        <v>358</v>
      </c>
    </row>
    <row r="46" spans="6:56" ht="13.2" customHeight="1">
      <c r="F46" s="115"/>
      <c r="G46" s="150" t="s">
        <v>125</v>
      </c>
      <c r="H46" s="91" t="s">
        <v>246</v>
      </c>
      <c r="AA46" s="133"/>
      <c r="AJ46" s="115"/>
      <c r="AK46" s="117" t="s">
        <v>422</v>
      </c>
    </row>
    <row r="47" spans="6:56" ht="13.2" customHeight="1">
      <c r="F47" s="115"/>
      <c r="AA47" s="133"/>
      <c r="AJ47" s="115"/>
      <c r="AK47" s="117"/>
    </row>
    <row r="48" spans="6:56" ht="13.2" customHeight="1">
      <c r="F48" s="115"/>
      <c r="G48" s="114" t="s">
        <v>331</v>
      </c>
      <c r="AA48" s="133"/>
      <c r="AJ48" s="115"/>
      <c r="AK48" s="117" t="s">
        <v>361</v>
      </c>
    </row>
    <row r="49" spans="6:37" ht="13.2" customHeight="1">
      <c r="F49" s="115"/>
      <c r="G49" s="150" t="s">
        <v>125</v>
      </c>
      <c r="H49" s="129" t="s">
        <v>254</v>
      </c>
      <c r="I49" s="129"/>
      <c r="J49" s="129"/>
      <c r="AA49" s="133"/>
      <c r="AJ49" s="115"/>
      <c r="AK49" s="117" t="s">
        <v>364</v>
      </c>
    </row>
    <row r="50" spans="6:37" ht="13.2" customHeight="1">
      <c r="F50" s="115"/>
      <c r="G50" s="150" t="s">
        <v>125</v>
      </c>
      <c r="H50" s="87" t="s">
        <v>313</v>
      </c>
      <c r="I50" s="129"/>
      <c r="J50" s="129"/>
      <c r="AA50" s="133"/>
      <c r="AJ50" s="115"/>
      <c r="AK50" s="117" t="s">
        <v>383</v>
      </c>
    </row>
    <row r="51" spans="6:37" ht="13.2" customHeight="1">
      <c r="F51" s="115"/>
      <c r="G51" s="150" t="s">
        <v>125</v>
      </c>
      <c r="H51" s="167" t="s">
        <v>314</v>
      </c>
      <c r="I51" s="129"/>
      <c r="J51" s="129"/>
      <c r="AA51" s="133"/>
      <c r="AJ51" s="115"/>
      <c r="AK51" s="117" t="s">
        <v>384</v>
      </c>
    </row>
    <row r="52" spans="6:37" ht="13.2" customHeight="1">
      <c r="F52" s="115"/>
      <c r="G52" s="150" t="s">
        <v>125</v>
      </c>
      <c r="H52" s="167" t="s">
        <v>315</v>
      </c>
      <c r="I52" s="129"/>
      <c r="J52" s="129"/>
      <c r="AA52" s="133"/>
      <c r="AJ52" s="115"/>
      <c r="AK52" s="117" t="s">
        <v>385</v>
      </c>
    </row>
    <row r="53" spans="6:37" ht="13.2" customHeight="1">
      <c r="F53" s="115"/>
      <c r="G53" s="150" t="s">
        <v>125</v>
      </c>
      <c r="H53" s="87" t="s">
        <v>316</v>
      </c>
      <c r="I53" s="129"/>
      <c r="J53" s="129"/>
      <c r="AA53" s="133"/>
      <c r="AJ53" s="115"/>
      <c r="AK53" s="117" t="s">
        <v>394</v>
      </c>
    </row>
    <row r="54" spans="6:37">
      <c r="F54" s="120"/>
      <c r="G54" s="134"/>
      <c r="H54" s="134"/>
      <c r="I54" s="134"/>
      <c r="J54" s="134"/>
      <c r="K54" s="134"/>
      <c r="L54" s="134"/>
      <c r="M54" s="134"/>
      <c r="N54" s="134"/>
      <c r="O54" s="134"/>
      <c r="P54" s="134"/>
      <c r="Q54" s="134"/>
      <c r="R54" s="134"/>
      <c r="S54" s="134"/>
      <c r="T54" s="134"/>
      <c r="U54" s="134"/>
      <c r="V54" s="134"/>
      <c r="W54" s="134"/>
      <c r="X54" s="134"/>
      <c r="Y54" s="134"/>
      <c r="Z54" s="134"/>
      <c r="AA54" s="135"/>
      <c r="AJ54" s="115"/>
      <c r="AK54" s="117" t="s">
        <v>386</v>
      </c>
    </row>
    <row r="55" spans="6:37">
      <c r="AJ55" s="115"/>
      <c r="AK55" s="117" t="s">
        <v>387</v>
      </c>
    </row>
    <row r="56" spans="6:37" ht="13.2" customHeight="1">
      <c r="AJ56" s="115"/>
      <c r="AK56" s="117" t="s">
        <v>388</v>
      </c>
    </row>
    <row r="57" spans="6:37">
      <c r="AJ57" s="115"/>
      <c r="AK57" s="117"/>
    </row>
    <row r="58" spans="6:37">
      <c r="AJ58" s="120"/>
      <c r="AK58" s="121"/>
    </row>
    <row r="61" spans="6:37" ht="13.2" customHeight="1"/>
    <row r="62" spans="6:37" ht="13.2" customHeight="1"/>
  </sheetData>
  <sheetProtection algorithmName="SHA-512" hashValue="qnvu3cJYoGvFJyTVIwGgqrg4tKj91kd7745kISbWW7nNtNj1udFPBQWWfiU6ZjQ+vx6vCksnUpeF47aoJ05jow==" saltValue="R+Qml5MR+qtBfMqum9Uc6Q==" spinCount="100000" sheet="1" objects="1" scenarios="1"/>
  <mergeCells count="25">
    <mergeCell ref="AJ24:AJ25"/>
    <mergeCell ref="AK24:AK27"/>
    <mergeCell ref="AJ26:AJ27"/>
    <mergeCell ref="G28:P29"/>
    <mergeCell ref="Q28:Z29"/>
    <mergeCell ref="G33:P34"/>
    <mergeCell ref="Q33:Z34"/>
    <mergeCell ref="G21:P22"/>
    <mergeCell ref="Q21:Z22"/>
    <mergeCell ref="G24:P25"/>
    <mergeCell ref="Q24:Z25"/>
    <mergeCell ref="G26:P27"/>
    <mergeCell ref="Q26:Z27"/>
    <mergeCell ref="G11:P12"/>
    <mergeCell ref="Q11:Z12"/>
    <mergeCell ref="G13:P14"/>
    <mergeCell ref="Q13:Z14"/>
    <mergeCell ref="G16:P17"/>
    <mergeCell ref="Q16:Z17"/>
    <mergeCell ref="G7:P8"/>
    <mergeCell ref="Q7:Z8"/>
    <mergeCell ref="AQ7:AR7"/>
    <mergeCell ref="G9:P10"/>
    <mergeCell ref="Q9:Z10"/>
    <mergeCell ref="AQ9:AR9"/>
  </mergeCells>
  <phoneticPr fontId="3"/>
  <dataValidations count="1">
    <dataValidation type="list" allowBlank="1" showInputMessage="1" showErrorMessage="1" sqref="G45:G46 G49:G53" xr:uid="{00000000-0002-0000-0800-000000000000}">
      <formula1>"□,■"</formula1>
    </dataValidation>
  </dataValidations>
  <pageMargins left="0.7" right="0.7" top="0.75" bottom="0.75" header="0.3" footer="0.3"/>
  <pageSetup paperSize="9" scale="98" orientation="portrait" r:id="rId1"/>
  <colBreaks count="1" manualBreakCount="1">
    <brk id="34" min="1" max="5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Index</vt:lpstr>
      <vt:lpstr>第1号</vt:lpstr>
      <vt:lpstr>第1号付表1</vt:lpstr>
      <vt:lpstr>第1号付表2</vt:lpstr>
      <vt:lpstr>第2号 </vt:lpstr>
      <vt:lpstr>■交付決定内容入力■</vt:lpstr>
      <vt:lpstr>第5号</vt:lpstr>
      <vt:lpstr>第6号</vt:lpstr>
      <vt:lpstr>第6号別紙</vt:lpstr>
      <vt:lpstr>第8号</vt:lpstr>
      <vt:lpstr>第9号</vt:lpstr>
      <vt:lpstr>第9号付表1</vt:lpstr>
      <vt:lpstr>第9号付表2</vt:lpstr>
      <vt:lpstr>第11号</vt:lpstr>
      <vt:lpstr>第12号</vt:lpstr>
      <vt:lpstr>■交付決定内容入力■!Print_Area</vt:lpstr>
      <vt:lpstr>Index!Print_Area</vt:lpstr>
      <vt:lpstr>第11号!Print_Area</vt:lpstr>
      <vt:lpstr>第12号!Print_Area</vt:lpstr>
      <vt:lpstr>第1号!Print_Area</vt:lpstr>
      <vt:lpstr>第1号付表1!Print_Area</vt:lpstr>
      <vt:lpstr>第1号付表2!Print_Area</vt:lpstr>
      <vt:lpstr>'第2号 '!Print_Area</vt:lpstr>
      <vt:lpstr>第5号!Print_Area</vt:lpstr>
      <vt:lpstr>第6号!Print_Area</vt:lpstr>
      <vt:lpstr>第6号別紙!Print_Area</vt:lpstr>
      <vt:lpstr>第8号!Print_Area</vt:lpstr>
      <vt:lpstr>第9号!Print_Area</vt:lpstr>
      <vt:lpstr>第9号付表1!Print_Area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2024-07-18T05:50:56Z</dcterms:created>
  <dcterms:modified xsi:type="dcterms:W3CDTF">2024-08-08T02:44:07Z</dcterms:modified>
</cp:coreProperties>
</file>