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2.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10.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Y:\温暖化対策推進課\創エネ支援チーム\Ｒ６\347賃貸住宅における省エネ化・再エネ導入促進事業\10_HP\12_20241121(HP更新)\"/>
    </mc:Choice>
  </mc:AlternateContent>
  <xr:revisionPtr revIDLastSave="0" documentId="14_{8D968357-4A36-4FF6-A8E7-621E87C15B13}" xr6:coauthVersionLast="47" xr6:coauthVersionMax="47" xr10:uidLastSave="{00000000-0000-0000-0000-000000000000}"/>
  <bookViews>
    <workbookView xWindow="-30" yWindow="-16320" windowWidth="29040" windowHeight="15720" xr2:uid="{00000000-000D-0000-FFFF-FFFF00000000}"/>
  </bookViews>
  <sheets>
    <sheet name="【省エネ】申請_チェックリスト " sheetId="8" r:id="rId1"/>
    <sheet name="【省エネ】実績_チェックリスト " sheetId="7" r:id="rId2"/>
    <sheet name="参考様式1_費用総括表" sheetId="27" r:id="rId3"/>
    <sheet name="参考様式2_費用明細書【省エネ診断等】" sheetId="26" r:id="rId4"/>
    <sheet name="参考様式2_費用明細書【窓・ドア・断熱材・現況図面】10タイプ" sheetId="33" r:id="rId5"/>
    <sheet name="参考様式2_費用明細書【窓・ドア・断熱材・現況図面】30タイプ" sheetId="34" r:id="rId6"/>
    <sheet name="参考様式3_助成対象住宅の写真" sheetId="3" r:id="rId7"/>
    <sheet name="参考様式4_クレジット取決書" sheetId="16" r:id="rId8"/>
    <sheet name="参考様式5_アンケート実施同意書(改修前入居者)" sheetId="9" r:id="rId9"/>
    <sheet name="参考様式６_アンケート実施同意書 (改修後入居者)" sheetId="10" r:id="rId10"/>
    <sheet name="参考様式7_施工証明書" sheetId="12" r:id="rId11"/>
    <sheet name="参考様式8_出荷証明書" sheetId="13" r:id="rId12"/>
    <sheet name="参考様式9_計画変更内容書" sheetId="17" r:id="rId13"/>
    <sheet name="参考様式10_省エネ性能表示の掲載を行っている不動産広告" sheetId="15" r:id="rId14"/>
    <sheet name="参考様式11_申請状況表 " sheetId="31" r:id="rId15"/>
  </sheets>
  <externalReferences>
    <externalReference r:id="rId16"/>
    <externalReference r:id="rId17"/>
    <externalReference r:id="rId18"/>
    <externalReference r:id="rId19"/>
    <externalReference r:id="rId20"/>
  </externalReferences>
  <definedNames>
    <definedName name="a" localSheetId="13">#REF!</definedName>
    <definedName name="a" localSheetId="14">#REF!</definedName>
    <definedName name="a" localSheetId="5">#REF!</definedName>
    <definedName name="a" localSheetId="9">#REF!</definedName>
    <definedName name="a">#REF!</definedName>
    <definedName name="_xlnm.Print_Area" localSheetId="1">'【省エネ】実績_チェックリスト '!$A$1:$G$35</definedName>
    <definedName name="_xlnm.Print_Area" localSheetId="0">'【省エネ】申請_チェックリスト '!$A$1:$F$29</definedName>
    <definedName name="_xlnm.Print_Area" localSheetId="2">参考様式1_費用総括表!$A$1:$M$48</definedName>
    <definedName name="_xlnm.Print_Area" localSheetId="13">参考様式10_省エネ性能表示の掲載を行っている不動産広告!$A$1:$AB$51</definedName>
    <definedName name="_xlnm.Print_Area" localSheetId="14">'参考様式11_申請状況表 '!$A$1:$L$39</definedName>
    <definedName name="_xlnm.Print_Area" localSheetId="3">参考様式2_費用明細書【省エネ診断等】!$A$1:$M$43</definedName>
    <definedName name="_xlnm.Print_Area" localSheetId="4">参考様式2_費用明細書【窓・ドア・断熱材・現況図面】10タイプ!$A$1:$AB$160</definedName>
    <definedName name="_xlnm.Print_Area" localSheetId="5">参考様式2_費用明細書【窓・ドア・断熱材・現況図面】30タイプ!$A$1:$BP$201</definedName>
    <definedName name="_xlnm.Print_Area" localSheetId="6">参考様式3_助成対象住宅の写真!$A$1:$AB$51</definedName>
    <definedName name="_xlnm.Print_Area" localSheetId="7">参考様式4_クレジット取決書!$A$1:$AK$41</definedName>
    <definedName name="_xlnm.Print_Area" localSheetId="8">'参考様式5_アンケート実施同意書(改修前入居者)'!$A$1:$AL$41</definedName>
    <definedName name="_xlnm.Print_Area" localSheetId="9">'参考様式６_アンケート実施同意書 (改修後入居者)'!$A$1:$AK$39</definedName>
    <definedName name="_xlnm.Print_Area" localSheetId="10">参考様式7_施工証明書!$A$1:$M$44</definedName>
    <definedName name="_xlnm.Print_Area" localSheetId="11">参考様式8_出荷証明書!$A$1:$M$46</definedName>
    <definedName name="_xlnm.Print_Area" localSheetId="12">参考様式9_計画変更内容書!$A$1:$G$71</definedName>
    <definedName name="Z_5DF6095D_EE5A_4450_8243_0025653872E0_.wvu.PrintArea" localSheetId="2" hidden="1">参考様式1_費用総括表!#REF!</definedName>
    <definedName name="Z_5DF6095D_EE5A_4450_8243_0025653872E0_.wvu.PrintArea" localSheetId="10" hidden="1">参考様式7_施工証明書!$Q$1:$AC$45</definedName>
    <definedName name="Z_5DF6095D_EE5A_4450_8243_0025653872E0_.wvu.PrintArea" localSheetId="11" hidden="1">参考様式8_出荷証明書!$Q$1:$AC$47</definedName>
    <definedName name="Z_65314456_4584_4735_86CA_07B7464AD59F_.wvu.PrintArea" localSheetId="0" hidden="1">'【省エネ】申請_チェックリスト '!$A$1:$G$29</definedName>
    <definedName name="Z_65314456_4584_4735_86CA_07B7464AD59F_.wvu.PrintArea" localSheetId="2" hidden="1">参考様式1_費用総括表!#REF!</definedName>
    <definedName name="Z_65314456_4584_4735_86CA_07B7464AD59F_.wvu.PrintArea" localSheetId="13" hidden="1">参考様式10_省エネ性能表示の掲載を行っている不動産広告!$AC$1:$BE$51</definedName>
    <definedName name="Z_65314456_4584_4735_86CA_07B7464AD59F_.wvu.PrintArea" localSheetId="3" hidden="1">参考様式2_費用明細書【省エネ診断等】!$B$1:$J$43</definedName>
    <definedName name="Z_65314456_4584_4735_86CA_07B7464AD59F_.wvu.PrintArea" localSheetId="6" hidden="1">参考様式3_助成対象住宅の写真!$AB$1:$BC$51</definedName>
    <definedName name="Z_65314456_4584_4735_86CA_07B7464AD59F_.wvu.PrintArea" localSheetId="7" hidden="1">参考様式4_クレジット取決書!$AO$1:$BY$41</definedName>
    <definedName name="Z_684E316E_6B39_4672_A587_137EA8057145_.wvu.PrintArea" localSheetId="0" hidden="1">'【省エネ】申請_チェックリスト '!$A$1:$G$29</definedName>
    <definedName name="Z_684E316E_6B39_4672_A587_137EA8057145_.wvu.PrintArea" localSheetId="2" hidden="1">参考様式1_費用総括表!#REF!</definedName>
    <definedName name="Z_684E316E_6B39_4672_A587_137EA8057145_.wvu.PrintArea" localSheetId="13" hidden="1">参考様式10_省エネ性能表示の掲載を行っている不動産広告!$AC$1:$BE$51</definedName>
    <definedName name="Z_684E316E_6B39_4672_A587_137EA8057145_.wvu.PrintArea" localSheetId="3" hidden="1">参考様式2_費用明細書【省エネ診断等】!$B$1:$J$43</definedName>
    <definedName name="Z_684E316E_6B39_4672_A587_137EA8057145_.wvu.PrintArea" localSheetId="6" hidden="1">参考様式3_助成対象住宅の写真!$AB$1:$BC$51</definedName>
    <definedName name="Z_684E316E_6B39_4672_A587_137EA8057145_.wvu.PrintArea" localSheetId="7" hidden="1">参考様式4_クレジット取決書!$AO$1:$BY$41</definedName>
    <definedName name="Z_80D4E5F5_3B40_4A5D_A068_F5F45B91F6D6_.wvu.PrintArea" localSheetId="4" hidden="1">参考様式2_費用明細書【窓・ドア・断熱材・現況図面】10タイプ!$A$1:$AC$84</definedName>
    <definedName name="Z_80D4E5F5_3B40_4A5D_A068_F5F45B91F6D6_.wvu.PrintArea" localSheetId="5" hidden="1">参考様式2_費用明細書【窓・ドア・断熱材・現況図面】30タイプ!$A$1:$BQ$86</definedName>
    <definedName name="Z_97F00191_2119_4E42_8822_D388B324BC68_.wvu.PrintArea" localSheetId="4" hidden="1">参考様式2_費用明細書【窓・ドア・断熱材・現況図面】10タイプ!$A$1:$AC$84</definedName>
    <definedName name="Z_97F00191_2119_4E42_8822_D388B324BC68_.wvu.PrintArea" localSheetId="5" hidden="1">参考様式2_費用明細書【窓・ドア・断熱材・現況図面】30タイプ!$A$1:$BQ$86</definedName>
    <definedName name="Z_A11B3027_FC07_490D_A66C_6C6A0A78D4D1_.wvu.PrintArea" localSheetId="2" hidden="1">参考様式1_費用総括表!#REF!</definedName>
    <definedName name="Z_A11B3027_FC07_490D_A66C_6C6A0A78D4D1_.wvu.PrintArea" localSheetId="10" hidden="1">参考様式7_施工証明書!$Q$1:$AC$45</definedName>
    <definedName name="Z_A11B3027_FC07_490D_A66C_6C6A0A78D4D1_.wvu.PrintArea" localSheetId="11" hidden="1">参考様式8_出荷証明書!$Q$1:$AC$47</definedName>
    <definedName name="Z_C9E3A067_5744_44A1_87B8_C87CA9838201_.wvu.PrintArea" localSheetId="2" hidden="1">参考様式1_費用総括表!#REF!</definedName>
    <definedName name="Z_C9E3A067_5744_44A1_87B8_C87CA9838201_.wvu.PrintArea" localSheetId="10" hidden="1">参考様式7_施工証明書!$Q$1:$AC$45</definedName>
    <definedName name="Z_C9E3A067_5744_44A1_87B8_C87CA9838201_.wvu.PrintArea" localSheetId="11" hidden="1">参考様式8_出荷証明書!$Q$1:$AC$47</definedName>
    <definedName name="あ" localSheetId="13">[1]基本情報!#REF!</definedName>
    <definedName name="あ" localSheetId="14">[1]基本情報!#REF!</definedName>
    <definedName name="あ" localSheetId="5">[1]基本情報!#REF!</definedName>
    <definedName name="あ" localSheetId="9">[1]基本情報!#REF!</definedName>
    <definedName name="あ">[1]基本情報!#REF!</definedName>
    <definedName name="車">[2]車両別集計!$B$4:$B$112</definedName>
    <definedName name="設備">[3]データ参照シート!$B$2</definedName>
    <definedName name="大分類" localSheetId="1">[4]基本情報!#REF!</definedName>
    <definedName name="大分類" localSheetId="0">[4]基本情報!#REF!</definedName>
    <definedName name="大分類" localSheetId="2">[4]基本情報!#REF!</definedName>
    <definedName name="大分類" localSheetId="13">[4]基本情報!#REF!</definedName>
    <definedName name="大分類" localSheetId="14">[4]基本情報!#REF!</definedName>
    <definedName name="大分類" localSheetId="3">[4]基本情報!#REF!</definedName>
    <definedName name="大分類" localSheetId="4">[4]基本情報!#REF!</definedName>
    <definedName name="大分類" localSheetId="5">[4]基本情報!#REF!</definedName>
    <definedName name="大分類" localSheetId="6">[4]基本情報!#REF!</definedName>
    <definedName name="大分類" localSheetId="8">[4]基本情報!#REF!</definedName>
    <definedName name="大分類" localSheetId="9">[4]基本情報!#REF!</definedName>
    <definedName name="大分類" localSheetId="10">[4]基本情報!#REF!</definedName>
    <definedName name="大分類" localSheetId="11">[4]基本情報!#REF!</definedName>
    <definedName name="大分類">[4]基本情報!#REF!</definedName>
    <definedName name="別1その2">[5]対策!$K$2:$K$9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42" i="26" l="1"/>
  <c r="P42" i="26"/>
  <c r="X31" i="26"/>
  <c r="X30" i="26"/>
  <c r="X29" i="26"/>
  <c r="X28" i="26"/>
  <c r="X27" i="26"/>
  <c r="X26" i="26"/>
  <c r="X25" i="26"/>
  <c r="X24" i="26"/>
  <c r="X23" i="26"/>
  <c r="X22" i="26"/>
  <c r="X32" i="26" s="1"/>
  <c r="Y42" i="26" s="1"/>
  <c r="X18" i="26"/>
  <c r="X17" i="26"/>
  <c r="X16" i="26"/>
  <c r="X15" i="26"/>
  <c r="X14" i="26"/>
  <c r="X13" i="26"/>
  <c r="X12" i="26"/>
  <c r="X11" i="26"/>
  <c r="X10" i="26"/>
  <c r="X9" i="26"/>
  <c r="X19" i="26" s="1"/>
  <c r="W17" i="27" s="1"/>
  <c r="H44" i="27"/>
  <c r="J24" i="26"/>
  <c r="J25" i="26"/>
  <c r="J26" i="26"/>
  <c r="J27" i="26"/>
  <c r="J28" i="26"/>
  <c r="J29" i="26"/>
  <c r="J30" i="26"/>
  <c r="J11" i="26"/>
  <c r="J12" i="26"/>
  <c r="J13" i="26"/>
  <c r="J14" i="26"/>
  <c r="J15" i="26"/>
  <c r="J16" i="26"/>
  <c r="J17" i="26"/>
  <c r="J10" i="26"/>
  <c r="J18" i="26"/>
  <c r="K45" i="33"/>
  <c r="M45" i="33"/>
  <c r="O45" i="33"/>
  <c r="Q45" i="33"/>
  <c r="S45" i="33"/>
  <c r="U45" i="33"/>
  <c r="W45" i="33"/>
  <c r="Y45" i="33"/>
  <c r="AA45" i="33"/>
  <c r="I45" i="33"/>
  <c r="BJ174" i="34"/>
  <c r="BN61" i="34"/>
  <c r="S42" i="26" l="1"/>
  <c r="W18" i="27" s="1"/>
  <c r="CV194" i="34"/>
  <c r="CT194" i="34"/>
  <c r="CR194" i="34"/>
  <c r="CP194" i="34"/>
  <c r="CN194" i="34"/>
  <c r="CL194" i="34"/>
  <c r="CJ194" i="34"/>
  <c r="CH194" i="34"/>
  <c r="CF194" i="34"/>
  <c r="CD194" i="34"/>
  <c r="BP194" i="34"/>
  <c r="BN194" i="34"/>
  <c r="BL194" i="34"/>
  <c r="BJ194" i="34"/>
  <c r="BH194" i="34"/>
  <c r="BF194" i="34"/>
  <c r="BD194" i="34"/>
  <c r="BB194" i="34"/>
  <c r="AZ194" i="34"/>
  <c r="AX194" i="34"/>
  <c r="AV194" i="34"/>
  <c r="AT194" i="34"/>
  <c r="AR194" i="34"/>
  <c r="AP194" i="34"/>
  <c r="AN194" i="34"/>
  <c r="AL194" i="34"/>
  <c r="AJ194" i="34"/>
  <c r="AH194" i="34"/>
  <c r="AF194" i="34"/>
  <c r="AD194" i="34"/>
  <c r="AB194" i="34"/>
  <c r="Z194" i="34"/>
  <c r="X194" i="34"/>
  <c r="V194" i="34"/>
  <c r="T194" i="34"/>
  <c r="R194" i="34"/>
  <c r="P194" i="34"/>
  <c r="N194" i="34"/>
  <c r="L194" i="34"/>
  <c r="J194" i="34"/>
  <c r="CV193" i="34"/>
  <c r="CT193" i="34"/>
  <c r="CR193" i="34"/>
  <c r="CP193" i="34"/>
  <c r="CN193" i="34"/>
  <c r="CL193" i="34"/>
  <c r="CJ193" i="34"/>
  <c r="CH193" i="34"/>
  <c r="CF193" i="34"/>
  <c r="CD193" i="34"/>
  <c r="BP193" i="34"/>
  <c r="BN193" i="34"/>
  <c r="BL193" i="34"/>
  <c r="BJ193" i="34"/>
  <c r="BH193" i="34"/>
  <c r="BF193" i="34"/>
  <c r="BD193" i="34"/>
  <c r="BB193" i="34"/>
  <c r="AZ193" i="34"/>
  <c r="AX193" i="34"/>
  <c r="AV193" i="34"/>
  <c r="AT193" i="34"/>
  <c r="AR193" i="34"/>
  <c r="AP193" i="34"/>
  <c r="AN193" i="34"/>
  <c r="AL193" i="34"/>
  <c r="AJ193" i="34"/>
  <c r="AH193" i="34"/>
  <c r="AF193" i="34"/>
  <c r="AD193" i="34"/>
  <c r="AB193" i="34"/>
  <c r="Z193" i="34"/>
  <c r="X193" i="34"/>
  <c r="V193" i="34"/>
  <c r="T193" i="34"/>
  <c r="R193" i="34"/>
  <c r="P193" i="34"/>
  <c r="N193" i="34"/>
  <c r="L193" i="34"/>
  <c r="J193" i="34"/>
  <c r="CV192" i="34"/>
  <c r="CT192" i="34"/>
  <c r="CR192" i="34"/>
  <c r="CP192" i="34"/>
  <c r="CN192" i="34"/>
  <c r="CL192" i="34"/>
  <c r="CJ192" i="34"/>
  <c r="CH192" i="34"/>
  <c r="CF192" i="34"/>
  <c r="CD192" i="34"/>
  <c r="BP192" i="34"/>
  <c r="BN192" i="34"/>
  <c r="BL192" i="34"/>
  <c r="BJ192" i="34"/>
  <c r="BH192" i="34"/>
  <c r="BF192" i="34"/>
  <c r="BD192" i="34"/>
  <c r="BB192" i="34"/>
  <c r="AZ192" i="34"/>
  <c r="AX192" i="34"/>
  <c r="AV192" i="34"/>
  <c r="AT192" i="34"/>
  <c r="AR192" i="34"/>
  <c r="AP192" i="34"/>
  <c r="AN192" i="34"/>
  <c r="AL192" i="34"/>
  <c r="AJ192" i="34"/>
  <c r="AH192" i="34"/>
  <c r="AF192" i="34"/>
  <c r="AD192" i="34"/>
  <c r="AB192" i="34"/>
  <c r="Z192" i="34"/>
  <c r="X192" i="34"/>
  <c r="V192" i="34"/>
  <c r="T192" i="34"/>
  <c r="R192" i="34"/>
  <c r="P192" i="34"/>
  <c r="N192" i="34"/>
  <c r="L192" i="34"/>
  <c r="J192" i="34"/>
  <c r="CV191" i="34"/>
  <c r="CT191" i="34"/>
  <c r="CR191" i="34"/>
  <c r="CP191" i="34"/>
  <c r="CN191" i="34"/>
  <c r="CL191" i="34"/>
  <c r="CJ191" i="34"/>
  <c r="CH191" i="34"/>
  <c r="CF191" i="34"/>
  <c r="CD191" i="34"/>
  <c r="BP191" i="34"/>
  <c r="BN191" i="34"/>
  <c r="BL191" i="34"/>
  <c r="BJ191" i="34"/>
  <c r="BH191" i="34"/>
  <c r="BF191" i="34"/>
  <c r="BD191" i="34"/>
  <c r="BB191" i="34"/>
  <c r="AZ191" i="34"/>
  <c r="AX191" i="34"/>
  <c r="AV191" i="34"/>
  <c r="AT191" i="34"/>
  <c r="AR191" i="34"/>
  <c r="AP191" i="34"/>
  <c r="AN191" i="34"/>
  <c r="AL191" i="34"/>
  <c r="AJ191" i="34"/>
  <c r="AH191" i="34"/>
  <c r="AF191" i="34"/>
  <c r="AD191" i="34"/>
  <c r="AB191" i="34"/>
  <c r="Z191" i="34"/>
  <c r="X191" i="34"/>
  <c r="V191" i="34"/>
  <c r="T191" i="34"/>
  <c r="R191" i="34"/>
  <c r="P191" i="34"/>
  <c r="N191" i="34"/>
  <c r="L191" i="34"/>
  <c r="J191" i="34"/>
  <c r="CV190" i="34"/>
  <c r="CT190" i="34"/>
  <c r="CR190" i="34"/>
  <c r="CP190" i="34"/>
  <c r="CN190" i="34"/>
  <c r="CL190" i="34"/>
  <c r="CJ190" i="34"/>
  <c r="CH190" i="34"/>
  <c r="CF190" i="34"/>
  <c r="CD190" i="34"/>
  <c r="BP190" i="34"/>
  <c r="BN190" i="34"/>
  <c r="BL190" i="34"/>
  <c r="BJ190" i="34"/>
  <c r="BH190" i="34"/>
  <c r="BF190" i="34"/>
  <c r="BD190" i="34"/>
  <c r="BB190" i="34"/>
  <c r="AZ190" i="34"/>
  <c r="AX190" i="34"/>
  <c r="AV190" i="34"/>
  <c r="AT190" i="34"/>
  <c r="AR190" i="34"/>
  <c r="AP190" i="34"/>
  <c r="AN190" i="34"/>
  <c r="AL190" i="34"/>
  <c r="AJ190" i="34"/>
  <c r="AH190" i="34"/>
  <c r="AF190" i="34"/>
  <c r="AD190" i="34"/>
  <c r="AB190" i="34"/>
  <c r="Z190" i="34"/>
  <c r="X190" i="34"/>
  <c r="V190" i="34"/>
  <c r="T190" i="34"/>
  <c r="R190" i="34"/>
  <c r="P190" i="34"/>
  <c r="N190" i="34"/>
  <c r="L190" i="34"/>
  <c r="J190" i="34"/>
  <c r="CV189" i="34"/>
  <c r="CT189" i="34"/>
  <c r="CR189" i="34"/>
  <c r="CP189" i="34"/>
  <c r="CN189" i="34"/>
  <c r="CL189" i="34"/>
  <c r="CJ189" i="34"/>
  <c r="CH189" i="34"/>
  <c r="CF189" i="34"/>
  <c r="CD189" i="34"/>
  <c r="BP189" i="34"/>
  <c r="BN189" i="34"/>
  <c r="BL189" i="34"/>
  <c r="BJ189" i="34"/>
  <c r="BH189" i="34"/>
  <c r="BF189" i="34"/>
  <c r="BD189" i="34"/>
  <c r="BB189" i="34"/>
  <c r="AZ189" i="34"/>
  <c r="AX189" i="34"/>
  <c r="AV189" i="34"/>
  <c r="AT189" i="34"/>
  <c r="AR189" i="34"/>
  <c r="AP189" i="34"/>
  <c r="AN189" i="34"/>
  <c r="AL189" i="34"/>
  <c r="AJ189" i="34"/>
  <c r="AH189" i="34"/>
  <c r="AF189" i="34"/>
  <c r="AD189" i="34"/>
  <c r="AB189" i="34"/>
  <c r="Z189" i="34"/>
  <c r="X189" i="34"/>
  <c r="V189" i="34"/>
  <c r="T189" i="34"/>
  <c r="R189" i="34"/>
  <c r="P189" i="34"/>
  <c r="N189" i="34"/>
  <c r="L189" i="34"/>
  <c r="J189" i="34"/>
  <c r="CV188" i="34"/>
  <c r="CT188" i="34"/>
  <c r="CR188" i="34"/>
  <c r="CP188" i="34"/>
  <c r="CN188" i="34"/>
  <c r="CL188" i="34"/>
  <c r="CJ188" i="34"/>
  <c r="CH188" i="34"/>
  <c r="CF188" i="34"/>
  <c r="CD188" i="34"/>
  <c r="BP188" i="34"/>
  <c r="BN188" i="34"/>
  <c r="BL188" i="34"/>
  <c r="BJ188" i="34"/>
  <c r="BH188" i="34"/>
  <c r="BF188" i="34"/>
  <c r="BD188" i="34"/>
  <c r="BB188" i="34"/>
  <c r="AZ188" i="34"/>
  <c r="AX188" i="34"/>
  <c r="AV188" i="34"/>
  <c r="AT188" i="34"/>
  <c r="AR188" i="34"/>
  <c r="AP188" i="34"/>
  <c r="AN188" i="34"/>
  <c r="AL188" i="34"/>
  <c r="AJ188" i="34"/>
  <c r="AH188" i="34"/>
  <c r="AF188" i="34"/>
  <c r="AD188" i="34"/>
  <c r="AB188" i="34"/>
  <c r="Z188" i="34"/>
  <c r="X188" i="34"/>
  <c r="V188" i="34"/>
  <c r="T188" i="34"/>
  <c r="R188" i="34"/>
  <c r="P188" i="34"/>
  <c r="N188" i="34"/>
  <c r="L188" i="34"/>
  <c r="J188" i="34"/>
  <c r="CV187" i="34"/>
  <c r="CV195" i="34" s="1"/>
  <c r="CT187" i="34"/>
  <c r="CT195" i="34" s="1"/>
  <c r="CR187" i="34"/>
  <c r="CR195" i="34" s="1"/>
  <c r="CP187" i="34"/>
  <c r="CP195" i="34" s="1"/>
  <c r="CN187" i="34"/>
  <c r="CN195" i="34" s="1"/>
  <c r="CL187" i="34"/>
  <c r="CL195" i="34" s="1"/>
  <c r="CJ187" i="34"/>
  <c r="CJ195" i="34" s="1"/>
  <c r="CH187" i="34"/>
  <c r="CH195" i="34" s="1"/>
  <c r="CF187" i="34"/>
  <c r="CF195" i="34" s="1"/>
  <c r="CD187" i="34"/>
  <c r="CD195" i="34" s="1"/>
  <c r="BP187" i="34"/>
  <c r="BP195" i="34" s="1"/>
  <c r="BN187" i="34"/>
  <c r="BN195" i="34" s="1"/>
  <c r="BL187" i="34"/>
  <c r="BL195" i="34" s="1"/>
  <c r="BJ187" i="34"/>
  <c r="BJ195" i="34" s="1"/>
  <c r="BH187" i="34"/>
  <c r="BH195" i="34" s="1"/>
  <c r="BF187" i="34"/>
  <c r="BF195" i="34" s="1"/>
  <c r="BD187" i="34"/>
  <c r="BD195" i="34" s="1"/>
  <c r="BB187" i="34"/>
  <c r="BB195" i="34" s="1"/>
  <c r="AZ187" i="34"/>
  <c r="AZ195" i="34" s="1"/>
  <c r="AX187" i="34"/>
  <c r="AX195" i="34" s="1"/>
  <c r="AV187" i="34"/>
  <c r="AV195" i="34" s="1"/>
  <c r="AT187" i="34"/>
  <c r="AT195" i="34" s="1"/>
  <c r="AR187" i="34"/>
  <c r="AR195" i="34" s="1"/>
  <c r="AP187" i="34"/>
  <c r="AP195" i="34" s="1"/>
  <c r="AN187" i="34"/>
  <c r="AN195" i="34" s="1"/>
  <c r="AL187" i="34"/>
  <c r="AL195" i="34" s="1"/>
  <c r="AJ187" i="34"/>
  <c r="AJ195" i="34" s="1"/>
  <c r="AH187" i="34"/>
  <c r="AH195" i="34" s="1"/>
  <c r="AF187" i="34"/>
  <c r="AF195" i="34" s="1"/>
  <c r="AD187" i="34"/>
  <c r="AD195" i="34" s="1"/>
  <c r="AB187" i="34"/>
  <c r="AB195" i="34" s="1"/>
  <c r="Z187" i="34"/>
  <c r="Z195" i="34" s="1"/>
  <c r="X187" i="34"/>
  <c r="X195" i="34" s="1"/>
  <c r="V187" i="34"/>
  <c r="V195" i="34" s="1"/>
  <c r="T187" i="34"/>
  <c r="T195" i="34" s="1"/>
  <c r="R187" i="34"/>
  <c r="R195" i="34" s="1"/>
  <c r="P187" i="34"/>
  <c r="P195" i="34" s="1"/>
  <c r="N187" i="34"/>
  <c r="N195" i="34" s="1"/>
  <c r="L187" i="34"/>
  <c r="L195" i="34" s="1"/>
  <c r="J187" i="34"/>
  <c r="J195" i="34" s="1"/>
  <c r="CV182" i="34"/>
  <c r="CT182" i="34"/>
  <c r="CR182" i="34"/>
  <c r="CP182" i="34"/>
  <c r="CN182" i="34"/>
  <c r="CL182" i="34"/>
  <c r="CJ182" i="34"/>
  <c r="CH182" i="34"/>
  <c r="CF182" i="34"/>
  <c r="CD182" i="34"/>
  <c r="CA182" i="34"/>
  <c r="BP182" i="34"/>
  <c r="BN182" i="34"/>
  <c r="BL182" i="34"/>
  <c r="BJ182" i="34"/>
  <c r="BH182" i="34"/>
  <c r="BF182" i="34"/>
  <c r="BD182" i="34"/>
  <c r="BB182" i="34"/>
  <c r="AZ182" i="34"/>
  <c r="AX182" i="34"/>
  <c r="AV182" i="34"/>
  <c r="AT182" i="34"/>
  <c r="AR182" i="34"/>
  <c r="AP182" i="34"/>
  <c r="AN182" i="34"/>
  <c r="AL182" i="34"/>
  <c r="AJ182" i="34"/>
  <c r="AH182" i="34"/>
  <c r="AF182" i="34"/>
  <c r="AD182" i="34"/>
  <c r="AB182" i="34"/>
  <c r="Z182" i="34"/>
  <c r="X182" i="34"/>
  <c r="V182" i="34"/>
  <c r="T182" i="34"/>
  <c r="R182" i="34"/>
  <c r="P182" i="34"/>
  <c r="N182" i="34"/>
  <c r="L182" i="34"/>
  <c r="J182" i="34"/>
  <c r="G182" i="34"/>
  <c r="CV181" i="34"/>
  <c r="CT181" i="34"/>
  <c r="CR181" i="34"/>
  <c r="CP181" i="34"/>
  <c r="CN181" i="34"/>
  <c r="CL181" i="34"/>
  <c r="CJ181" i="34"/>
  <c r="CH181" i="34"/>
  <c r="CF181" i="34"/>
  <c r="CD181" i="34"/>
  <c r="CA181" i="34"/>
  <c r="BP181" i="34"/>
  <c r="BN181" i="34"/>
  <c r="BL181" i="34"/>
  <c r="BJ181" i="34"/>
  <c r="BH181" i="34"/>
  <c r="BF181" i="34"/>
  <c r="BD181" i="34"/>
  <c r="BB181" i="34"/>
  <c r="AZ181" i="34"/>
  <c r="AX181" i="34"/>
  <c r="AV181" i="34"/>
  <c r="AT181" i="34"/>
  <c r="AR181" i="34"/>
  <c r="AP181" i="34"/>
  <c r="AN181" i="34"/>
  <c r="AL181" i="34"/>
  <c r="AJ181" i="34"/>
  <c r="AH181" i="34"/>
  <c r="AF181" i="34"/>
  <c r="AD181" i="34"/>
  <c r="AB181" i="34"/>
  <c r="Z181" i="34"/>
  <c r="X181" i="34"/>
  <c r="V181" i="34"/>
  <c r="T181" i="34"/>
  <c r="R181" i="34"/>
  <c r="P181" i="34"/>
  <c r="N181" i="34"/>
  <c r="L181" i="34"/>
  <c r="J181" i="34"/>
  <c r="G181" i="34"/>
  <c r="CV180" i="34"/>
  <c r="CT180" i="34"/>
  <c r="CR180" i="34"/>
  <c r="CP180" i="34"/>
  <c r="CN180" i="34"/>
  <c r="CL180" i="34"/>
  <c r="CJ180" i="34"/>
  <c r="CH180" i="34"/>
  <c r="CF180" i="34"/>
  <c r="CD180" i="34"/>
  <c r="CA180" i="34"/>
  <c r="BP180" i="34"/>
  <c r="BN180" i="34"/>
  <c r="BL180" i="34"/>
  <c r="BJ180" i="34"/>
  <c r="BH180" i="34"/>
  <c r="BF180" i="34"/>
  <c r="BD180" i="34"/>
  <c r="BB180" i="34"/>
  <c r="AZ180" i="34"/>
  <c r="AX180" i="34"/>
  <c r="AV180" i="34"/>
  <c r="AT180" i="34"/>
  <c r="AR180" i="34"/>
  <c r="AP180" i="34"/>
  <c r="AN180" i="34"/>
  <c r="AL180" i="34"/>
  <c r="AJ180" i="34"/>
  <c r="AH180" i="34"/>
  <c r="AF180" i="34"/>
  <c r="AD180" i="34"/>
  <c r="AB180" i="34"/>
  <c r="Z180" i="34"/>
  <c r="X180" i="34"/>
  <c r="V180" i="34"/>
  <c r="T180" i="34"/>
  <c r="R180" i="34"/>
  <c r="P180" i="34"/>
  <c r="N180" i="34"/>
  <c r="L180" i="34"/>
  <c r="J180" i="34"/>
  <c r="G180" i="34"/>
  <c r="CV179" i="34"/>
  <c r="CT179" i="34"/>
  <c r="CR179" i="34"/>
  <c r="CP179" i="34"/>
  <c r="CN179" i="34"/>
  <c r="CL179" i="34"/>
  <c r="CJ179" i="34"/>
  <c r="CH179" i="34"/>
  <c r="CF179" i="34"/>
  <c r="CD179" i="34"/>
  <c r="CA179" i="34"/>
  <c r="BP179" i="34"/>
  <c r="BN179" i="34"/>
  <c r="BL179" i="34"/>
  <c r="BJ179" i="34"/>
  <c r="BH179" i="34"/>
  <c r="BF179" i="34"/>
  <c r="BD179" i="34"/>
  <c r="BB179" i="34"/>
  <c r="AZ179" i="34"/>
  <c r="AX179" i="34"/>
  <c r="AV179" i="34"/>
  <c r="AT179" i="34"/>
  <c r="AR179" i="34"/>
  <c r="AP179" i="34"/>
  <c r="AN179" i="34"/>
  <c r="AL179" i="34"/>
  <c r="AJ179" i="34"/>
  <c r="AH179" i="34"/>
  <c r="AF179" i="34"/>
  <c r="AD179" i="34"/>
  <c r="AB179" i="34"/>
  <c r="Z179" i="34"/>
  <c r="X179" i="34"/>
  <c r="V179" i="34"/>
  <c r="T179" i="34"/>
  <c r="R179" i="34"/>
  <c r="P179" i="34"/>
  <c r="N179" i="34"/>
  <c r="L179" i="34"/>
  <c r="J179" i="34"/>
  <c r="G179" i="34"/>
  <c r="CV178" i="34"/>
  <c r="CT178" i="34"/>
  <c r="CR178" i="34"/>
  <c r="CP178" i="34"/>
  <c r="CN178" i="34"/>
  <c r="CL178" i="34"/>
  <c r="CJ178" i="34"/>
  <c r="CH178" i="34"/>
  <c r="CF178" i="34"/>
  <c r="CD178" i="34"/>
  <c r="CA178" i="34"/>
  <c r="BP178" i="34"/>
  <c r="BN178" i="34"/>
  <c r="BL178" i="34"/>
  <c r="BJ178" i="34"/>
  <c r="BH178" i="34"/>
  <c r="BF178" i="34"/>
  <c r="BD178" i="34"/>
  <c r="BB178" i="34"/>
  <c r="AZ178" i="34"/>
  <c r="AX178" i="34"/>
  <c r="AV178" i="34"/>
  <c r="AT178" i="34"/>
  <c r="AR178" i="34"/>
  <c r="AP178" i="34"/>
  <c r="AN178" i="34"/>
  <c r="AL178" i="34"/>
  <c r="AJ178" i="34"/>
  <c r="AH178" i="34"/>
  <c r="AF178" i="34"/>
  <c r="AD178" i="34"/>
  <c r="AB178" i="34"/>
  <c r="Z178" i="34"/>
  <c r="X178" i="34"/>
  <c r="V178" i="34"/>
  <c r="T178" i="34"/>
  <c r="R178" i="34"/>
  <c r="P178" i="34"/>
  <c r="N178" i="34"/>
  <c r="L178" i="34"/>
  <c r="J178" i="34"/>
  <c r="G178" i="34"/>
  <c r="CV177" i="34"/>
  <c r="CT177" i="34"/>
  <c r="CR177" i="34"/>
  <c r="CP177" i="34"/>
  <c r="CN177" i="34"/>
  <c r="CL177" i="34"/>
  <c r="CJ177" i="34"/>
  <c r="CH177" i="34"/>
  <c r="CF177" i="34"/>
  <c r="CD177" i="34"/>
  <c r="CA177" i="34"/>
  <c r="BP177" i="34"/>
  <c r="BN177" i="34"/>
  <c r="BL177" i="34"/>
  <c r="BJ177" i="34"/>
  <c r="BH177" i="34"/>
  <c r="BF177" i="34"/>
  <c r="BD177" i="34"/>
  <c r="BB177" i="34"/>
  <c r="AZ177" i="34"/>
  <c r="AX177" i="34"/>
  <c r="AV177" i="34"/>
  <c r="AT177" i="34"/>
  <c r="AR177" i="34"/>
  <c r="AP177" i="34"/>
  <c r="AN177" i="34"/>
  <c r="AL177" i="34"/>
  <c r="AJ177" i="34"/>
  <c r="AH177" i="34"/>
  <c r="AF177" i="34"/>
  <c r="AD177" i="34"/>
  <c r="AB177" i="34"/>
  <c r="Z177" i="34"/>
  <c r="X177" i="34"/>
  <c r="V177" i="34"/>
  <c r="T177" i="34"/>
  <c r="R177" i="34"/>
  <c r="P177" i="34"/>
  <c r="N177" i="34"/>
  <c r="L177" i="34"/>
  <c r="J177" i="34"/>
  <c r="G177" i="34"/>
  <c r="CV176" i="34"/>
  <c r="CT176" i="34"/>
  <c r="CR176" i="34"/>
  <c r="CP176" i="34"/>
  <c r="CN176" i="34"/>
  <c r="CL176" i="34"/>
  <c r="CJ176" i="34"/>
  <c r="CH176" i="34"/>
  <c r="CF176" i="34"/>
  <c r="CD176" i="34"/>
  <c r="CA176" i="34"/>
  <c r="BP176" i="34"/>
  <c r="BN176" i="34"/>
  <c r="BL176" i="34"/>
  <c r="BJ176" i="34"/>
  <c r="BH176" i="34"/>
  <c r="BF176" i="34"/>
  <c r="BD176" i="34"/>
  <c r="BB176" i="34"/>
  <c r="AZ176" i="34"/>
  <c r="AX176" i="34"/>
  <c r="AV176" i="34"/>
  <c r="AT176" i="34"/>
  <c r="AR176" i="34"/>
  <c r="AP176" i="34"/>
  <c r="AN176" i="34"/>
  <c r="AL176" i="34"/>
  <c r="AJ176" i="34"/>
  <c r="AH176" i="34"/>
  <c r="AF176" i="34"/>
  <c r="AD176" i="34"/>
  <c r="AB176" i="34"/>
  <c r="Z176" i="34"/>
  <c r="X176" i="34"/>
  <c r="V176" i="34"/>
  <c r="T176" i="34"/>
  <c r="R176" i="34"/>
  <c r="P176" i="34"/>
  <c r="N176" i="34"/>
  <c r="L176" i="34"/>
  <c r="J176" i="34"/>
  <c r="G176" i="34"/>
  <c r="CV175" i="34"/>
  <c r="CT175" i="34"/>
  <c r="CR175" i="34"/>
  <c r="CP175" i="34"/>
  <c r="CN175" i="34"/>
  <c r="CL175" i="34"/>
  <c r="CJ175" i="34"/>
  <c r="CH175" i="34"/>
  <c r="CF175" i="34"/>
  <c r="CD175" i="34"/>
  <c r="CA175" i="34"/>
  <c r="BP175" i="34"/>
  <c r="BN175" i="34"/>
  <c r="BL175" i="34"/>
  <c r="BJ175" i="34"/>
  <c r="BH175" i="34"/>
  <c r="BF175" i="34"/>
  <c r="BD175" i="34"/>
  <c r="BB175" i="34"/>
  <c r="AZ175" i="34"/>
  <c r="AX175" i="34"/>
  <c r="AV175" i="34"/>
  <c r="AT175" i="34"/>
  <c r="AR175" i="34"/>
  <c r="AP175" i="34"/>
  <c r="AN175" i="34"/>
  <c r="AL175" i="34"/>
  <c r="AJ175" i="34"/>
  <c r="AH175" i="34"/>
  <c r="AF175" i="34"/>
  <c r="AD175" i="34"/>
  <c r="AB175" i="34"/>
  <c r="Z175" i="34"/>
  <c r="X175" i="34"/>
  <c r="V175" i="34"/>
  <c r="T175" i="34"/>
  <c r="R175" i="34"/>
  <c r="P175" i="34"/>
  <c r="N175" i="34"/>
  <c r="L175" i="34"/>
  <c r="J175" i="34"/>
  <c r="G175" i="34"/>
  <c r="CV174" i="34"/>
  <c r="CT174" i="34"/>
  <c r="CR174" i="34"/>
  <c r="CP174" i="34"/>
  <c r="CN174" i="34"/>
  <c r="CL174" i="34"/>
  <c r="CJ174" i="34"/>
  <c r="CH174" i="34"/>
  <c r="CF174" i="34"/>
  <c r="CD174" i="34"/>
  <c r="CA174" i="34"/>
  <c r="BP174" i="34"/>
  <c r="BN174" i="34"/>
  <c r="BL174" i="34"/>
  <c r="BH174" i="34"/>
  <c r="BF174" i="34"/>
  <c r="BD174" i="34"/>
  <c r="BB174" i="34"/>
  <c r="AZ174" i="34"/>
  <c r="AX174" i="34"/>
  <c r="AV174" i="34"/>
  <c r="AT174" i="34"/>
  <c r="AR174" i="34"/>
  <c r="AP174" i="34"/>
  <c r="AN174" i="34"/>
  <c r="AL174" i="34"/>
  <c r="AJ174" i="34"/>
  <c r="AH174" i="34"/>
  <c r="AF174" i="34"/>
  <c r="AD174" i="34"/>
  <c r="AB174" i="34"/>
  <c r="Z174" i="34"/>
  <c r="X174" i="34"/>
  <c r="V174" i="34"/>
  <c r="T174" i="34"/>
  <c r="R174" i="34"/>
  <c r="P174" i="34"/>
  <c r="N174" i="34"/>
  <c r="L174" i="34"/>
  <c r="J174" i="34"/>
  <c r="G174" i="34"/>
  <c r="CV173" i="34"/>
  <c r="CT173" i="34"/>
  <c r="CR173" i="34"/>
  <c r="CP173" i="34"/>
  <c r="CN173" i="34"/>
  <c r="CL173" i="34"/>
  <c r="CJ173" i="34"/>
  <c r="CH173" i="34"/>
  <c r="CF173" i="34"/>
  <c r="CD173" i="34"/>
  <c r="CA173" i="34"/>
  <c r="BP173" i="34"/>
  <c r="BN173" i="34"/>
  <c r="BL173" i="34"/>
  <c r="BJ173" i="34"/>
  <c r="BH173" i="34"/>
  <c r="BF173" i="34"/>
  <c r="BD173" i="34"/>
  <c r="BB173" i="34"/>
  <c r="AZ173" i="34"/>
  <c r="AX173" i="34"/>
  <c r="AV173" i="34"/>
  <c r="AT173" i="34"/>
  <c r="AR173" i="34"/>
  <c r="AP173" i="34"/>
  <c r="AN173" i="34"/>
  <c r="AL173" i="34"/>
  <c r="AJ173" i="34"/>
  <c r="AH173" i="34"/>
  <c r="AF173" i="34"/>
  <c r="AD173" i="34"/>
  <c r="AB173" i="34"/>
  <c r="Z173" i="34"/>
  <c r="X173" i="34"/>
  <c r="V173" i="34"/>
  <c r="T173" i="34"/>
  <c r="R173" i="34"/>
  <c r="P173" i="34"/>
  <c r="N173" i="34"/>
  <c r="L173" i="34"/>
  <c r="J173" i="34"/>
  <c r="G173" i="34"/>
  <c r="CV172" i="34"/>
  <c r="CT172" i="34"/>
  <c r="CR172" i="34"/>
  <c r="CP172" i="34"/>
  <c r="CN172" i="34"/>
  <c r="CL172" i="34"/>
  <c r="CJ172" i="34"/>
  <c r="CH172" i="34"/>
  <c r="CF172" i="34"/>
  <c r="CD172" i="34"/>
  <c r="CA172" i="34"/>
  <c r="BP172" i="34"/>
  <c r="BN172" i="34"/>
  <c r="BL172" i="34"/>
  <c r="BJ172" i="34"/>
  <c r="BH172" i="34"/>
  <c r="BF172" i="34"/>
  <c r="BD172" i="34"/>
  <c r="BB172" i="34"/>
  <c r="AZ172" i="34"/>
  <c r="AX172" i="34"/>
  <c r="AV172" i="34"/>
  <c r="AT172" i="34"/>
  <c r="AR172" i="34"/>
  <c r="AP172" i="34"/>
  <c r="AN172" i="34"/>
  <c r="AL172" i="34"/>
  <c r="AJ172" i="34"/>
  <c r="AH172" i="34"/>
  <c r="AF172" i="34"/>
  <c r="AD172" i="34"/>
  <c r="AB172" i="34"/>
  <c r="Z172" i="34"/>
  <c r="X172" i="34"/>
  <c r="V172" i="34"/>
  <c r="T172" i="34"/>
  <c r="R172" i="34"/>
  <c r="P172" i="34"/>
  <c r="N172" i="34"/>
  <c r="L172" i="34"/>
  <c r="J172" i="34"/>
  <c r="G172" i="34"/>
  <c r="CV171" i="34"/>
  <c r="CT171" i="34"/>
  <c r="CR171" i="34"/>
  <c r="CP171" i="34"/>
  <c r="CN171" i="34"/>
  <c r="CL171" i="34"/>
  <c r="CJ171" i="34"/>
  <c r="CH171" i="34"/>
  <c r="CF171" i="34"/>
  <c r="CD171" i="34"/>
  <c r="CA171" i="34"/>
  <c r="BP171" i="34"/>
  <c r="BN171" i="34"/>
  <c r="BL171" i="34"/>
  <c r="BJ171" i="34"/>
  <c r="BH171" i="34"/>
  <c r="BF171" i="34"/>
  <c r="BD171" i="34"/>
  <c r="BB171" i="34"/>
  <c r="AZ171" i="34"/>
  <c r="AX171" i="34"/>
  <c r="AV171" i="34"/>
  <c r="AT171" i="34"/>
  <c r="AR171" i="34"/>
  <c r="AP171" i="34"/>
  <c r="AN171" i="34"/>
  <c r="AL171" i="34"/>
  <c r="AJ171" i="34"/>
  <c r="AH171" i="34"/>
  <c r="AF171" i="34"/>
  <c r="AD171" i="34"/>
  <c r="AB171" i="34"/>
  <c r="Z171" i="34"/>
  <c r="X171" i="34"/>
  <c r="V171" i="34"/>
  <c r="T171" i="34"/>
  <c r="R171" i="34"/>
  <c r="P171" i="34"/>
  <c r="N171" i="34"/>
  <c r="L171" i="34"/>
  <c r="J171" i="34"/>
  <c r="G171" i="34"/>
  <c r="CV170" i="34"/>
  <c r="CT170" i="34"/>
  <c r="CR170" i="34"/>
  <c r="CP170" i="34"/>
  <c r="CN170" i="34"/>
  <c r="CL170" i="34"/>
  <c r="CJ170" i="34"/>
  <c r="CH170" i="34"/>
  <c r="CF170" i="34"/>
  <c r="CD170" i="34"/>
  <c r="CA170" i="34"/>
  <c r="BP170" i="34"/>
  <c r="BN170" i="34"/>
  <c r="BL170" i="34"/>
  <c r="BJ170" i="34"/>
  <c r="BH170" i="34"/>
  <c r="BF170" i="34"/>
  <c r="BD170" i="34"/>
  <c r="BB170" i="34"/>
  <c r="AZ170" i="34"/>
  <c r="AX170" i="34"/>
  <c r="AV170" i="34"/>
  <c r="AT170" i="34"/>
  <c r="AR170" i="34"/>
  <c r="AP170" i="34"/>
  <c r="AN170" i="34"/>
  <c r="AL170" i="34"/>
  <c r="AJ170" i="34"/>
  <c r="AH170" i="34"/>
  <c r="AF170" i="34"/>
  <c r="AD170" i="34"/>
  <c r="AB170" i="34"/>
  <c r="Z170" i="34"/>
  <c r="X170" i="34"/>
  <c r="V170" i="34"/>
  <c r="T170" i="34"/>
  <c r="R170" i="34"/>
  <c r="P170" i="34"/>
  <c r="N170" i="34"/>
  <c r="L170" i="34"/>
  <c r="J170" i="34"/>
  <c r="G170" i="34"/>
  <c r="CV169" i="34"/>
  <c r="CV183" i="34" s="1"/>
  <c r="CU197" i="34" s="1"/>
  <c r="CT169" i="34"/>
  <c r="CR169" i="34"/>
  <c r="CP169" i="34"/>
  <c r="CN169" i="34"/>
  <c r="CN183" i="34" s="1"/>
  <c r="CL169" i="34"/>
  <c r="CL183" i="34" s="1"/>
  <c r="CK197" i="34" s="1"/>
  <c r="CJ169" i="34"/>
  <c r="CJ183" i="34" s="1"/>
  <c r="CI197" i="34" s="1"/>
  <c r="CH169" i="34"/>
  <c r="CH183" i="34" s="1"/>
  <c r="CG197" i="34" s="1"/>
  <c r="CF169" i="34"/>
  <c r="CF183" i="34" s="1"/>
  <c r="CE197" i="34" s="1"/>
  <c r="CD169" i="34"/>
  <c r="CA169" i="34"/>
  <c r="BP169" i="34"/>
  <c r="BN169" i="34"/>
  <c r="BL169" i="34"/>
  <c r="BL183" i="34" s="1"/>
  <c r="BJ169" i="34"/>
  <c r="BJ183" i="34" s="1"/>
  <c r="BI197" i="34" s="1"/>
  <c r="BH169" i="34"/>
  <c r="BH183" i="34" s="1"/>
  <c r="BG197" i="34" s="1"/>
  <c r="BF169" i="34"/>
  <c r="BF183" i="34" s="1"/>
  <c r="BD169" i="34"/>
  <c r="BB169" i="34"/>
  <c r="BB183" i="34" s="1"/>
  <c r="BA197" i="34" s="1"/>
  <c r="AZ169" i="34"/>
  <c r="AX169" i="34"/>
  <c r="AV169" i="34"/>
  <c r="AV183" i="34" s="1"/>
  <c r="AT169" i="34"/>
  <c r="AT183" i="34" s="1"/>
  <c r="AS197" i="34" s="1"/>
  <c r="AR169" i="34"/>
  <c r="AR183" i="34" s="1"/>
  <c r="AQ197" i="34" s="1"/>
  <c r="AP169" i="34"/>
  <c r="AP183" i="34" s="1"/>
  <c r="AN169" i="34"/>
  <c r="AL169" i="34"/>
  <c r="AL183" i="34" s="1"/>
  <c r="AK197" i="34" s="1"/>
  <c r="AJ169" i="34"/>
  <c r="AH169" i="34"/>
  <c r="AF169" i="34"/>
  <c r="AF183" i="34" s="1"/>
  <c r="AD169" i="34"/>
  <c r="AD183" i="34" s="1"/>
  <c r="AC197" i="34" s="1"/>
  <c r="AB169" i="34"/>
  <c r="AB183" i="34" s="1"/>
  <c r="AA197" i="34" s="1"/>
  <c r="Z169" i="34"/>
  <c r="Z183" i="34" s="1"/>
  <c r="X169" i="34"/>
  <c r="V169" i="34"/>
  <c r="V183" i="34" s="1"/>
  <c r="U197" i="34" s="1"/>
  <c r="T169" i="34"/>
  <c r="R169" i="34"/>
  <c r="P169" i="34"/>
  <c r="P183" i="34" s="1"/>
  <c r="N169" i="34"/>
  <c r="N183" i="34" s="1"/>
  <c r="M197" i="34" s="1"/>
  <c r="L169" i="34"/>
  <c r="L183" i="34" s="1"/>
  <c r="K197" i="34" s="1"/>
  <c r="J169" i="34"/>
  <c r="J183" i="34" s="1"/>
  <c r="G169" i="34"/>
  <c r="CU162" i="34"/>
  <c r="CS162" i="34"/>
  <c r="CQ162" i="34"/>
  <c r="CO162" i="34"/>
  <c r="CM162" i="34"/>
  <c r="CK162" i="34"/>
  <c r="CI162" i="34"/>
  <c r="CG162" i="34"/>
  <c r="CE162" i="34"/>
  <c r="CC162" i="34"/>
  <c r="BO162" i="34"/>
  <c r="BM162" i="34"/>
  <c r="BK162" i="34"/>
  <c r="BI162" i="34"/>
  <c r="BG162" i="34"/>
  <c r="BE162" i="34"/>
  <c r="BC162" i="34"/>
  <c r="BA162" i="34"/>
  <c r="AY162" i="34"/>
  <c r="AW162" i="34"/>
  <c r="AU162" i="34"/>
  <c r="AS162" i="34"/>
  <c r="AQ162" i="34"/>
  <c r="AO162" i="34"/>
  <c r="AM162" i="34"/>
  <c r="AK162" i="34"/>
  <c r="AI162" i="34"/>
  <c r="AG162" i="34"/>
  <c r="AE162" i="34"/>
  <c r="AC162" i="34"/>
  <c r="AA162" i="34"/>
  <c r="Y162" i="34"/>
  <c r="W162" i="34"/>
  <c r="U162" i="34"/>
  <c r="S162" i="34"/>
  <c r="Q162" i="34"/>
  <c r="O162" i="34"/>
  <c r="M162" i="34"/>
  <c r="K162" i="34"/>
  <c r="I162" i="34"/>
  <c r="BP153" i="34"/>
  <c r="BP157" i="34"/>
  <c r="BN157" i="34"/>
  <c r="BL157" i="34"/>
  <c r="BJ157" i="34"/>
  <c r="BH157" i="34"/>
  <c r="BF157" i="34"/>
  <c r="BD157" i="34"/>
  <c r="BB157" i="34"/>
  <c r="AZ157" i="34"/>
  <c r="AX157" i="34"/>
  <c r="AV157" i="34"/>
  <c r="AT157" i="34"/>
  <c r="AR157" i="34"/>
  <c r="AP157" i="34"/>
  <c r="AN157" i="34"/>
  <c r="AL157" i="34"/>
  <c r="AJ157" i="34"/>
  <c r="AH157" i="34"/>
  <c r="AF157" i="34"/>
  <c r="AD157" i="34"/>
  <c r="AB157" i="34"/>
  <c r="Z157" i="34"/>
  <c r="X157" i="34"/>
  <c r="V157" i="34"/>
  <c r="T157" i="34"/>
  <c r="R157" i="34"/>
  <c r="P157" i="34"/>
  <c r="N157" i="34"/>
  <c r="L157" i="34"/>
  <c r="J157" i="34"/>
  <c r="BP156" i="34"/>
  <c r="BN156" i="34"/>
  <c r="BL156" i="34"/>
  <c r="BJ156" i="34"/>
  <c r="BH156" i="34"/>
  <c r="BF156" i="34"/>
  <c r="BD156" i="34"/>
  <c r="BB156" i="34"/>
  <c r="AZ156" i="34"/>
  <c r="AX156" i="34"/>
  <c r="AV156" i="34"/>
  <c r="AT156" i="34"/>
  <c r="AR156" i="34"/>
  <c r="AP156" i="34"/>
  <c r="AN156" i="34"/>
  <c r="AL156" i="34"/>
  <c r="AJ156" i="34"/>
  <c r="AH156" i="34"/>
  <c r="AF156" i="34"/>
  <c r="AD156" i="34"/>
  <c r="AB156" i="34"/>
  <c r="Z156" i="34"/>
  <c r="X156" i="34"/>
  <c r="V156" i="34"/>
  <c r="T156" i="34"/>
  <c r="R156" i="34"/>
  <c r="P156" i="34"/>
  <c r="N156" i="34"/>
  <c r="L156" i="34"/>
  <c r="J156" i="34"/>
  <c r="BP155" i="34"/>
  <c r="BN155" i="34"/>
  <c r="BL155" i="34"/>
  <c r="BJ155" i="34"/>
  <c r="BH155" i="34"/>
  <c r="BF155" i="34"/>
  <c r="BD155" i="34"/>
  <c r="BB155" i="34"/>
  <c r="AZ155" i="34"/>
  <c r="AX155" i="34"/>
  <c r="AV155" i="34"/>
  <c r="AT155" i="34"/>
  <c r="AR155" i="34"/>
  <c r="AP155" i="34"/>
  <c r="AN155" i="34"/>
  <c r="AL155" i="34"/>
  <c r="AJ155" i="34"/>
  <c r="AH155" i="34"/>
  <c r="AF155" i="34"/>
  <c r="AD155" i="34"/>
  <c r="AB155" i="34"/>
  <c r="Z155" i="34"/>
  <c r="X155" i="34"/>
  <c r="V155" i="34"/>
  <c r="T155" i="34"/>
  <c r="R155" i="34"/>
  <c r="P155" i="34"/>
  <c r="N155" i="34"/>
  <c r="L155" i="34"/>
  <c r="J155" i="34"/>
  <c r="BP154" i="34"/>
  <c r="BN154" i="34"/>
  <c r="BL154" i="34"/>
  <c r="BJ154" i="34"/>
  <c r="BH154" i="34"/>
  <c r="BF154" i="34"/>
  <c r="BD154" i="34"/>
  <c r="BB154" i="34"/>
  <c r="AZ154" i="34"/>
  <c r="AX154" i="34"/>
  <c r="AV154" i="34"/>
  <c r="AT154" i="34"/>
  <c r="AR154" i="34"/>
  <c r="AP154" i="34"/>
  <c r="AN154" i="34"/>
  <c r="AL154" i="34"/>
  <c r="AJ154" i="34"/>
  <c r="AH154" i="34"/>
  <c r="AF154" i="34"/>
  <c r="AD154" i="34"/>
  <c r="AB154" i="34"/>
  <c r="Z154" i="34"/>
  <c r="X154" i="34"/>
  <c r="V154" i="34"/>
  <c r="T154" i="34"/>
  <c r="R154" i="34"/>
  <c r="P154" i="34"/>
  <c r="N154" i="34"/>
  <c r="L154" i="34"/>
  <c r="J154" i="34"/>
  <c r="BN153" i="34"/>
  <c r="BL153" i="34"/>
  <c r="BJ153" i="34"/>
  <c r="BH153" i="34"/>
  <c r="BF153" i="34"/>
  <c r="BD153" i="34"/>
  <c r="BB153" i="34"/>
  <c r="AZ153" i="34"/>
  <c r="AX153" i="34"/>
  <c r="AV153" i="34"/>
  <c r="AT153" i="34"/>
  <c r="AR153" i="34"/>
  <c r="AP153" i="34"/>
  <c r="AN153" i="34"/>
  <c r="AL153" i="34"/>
  <c r="AJ153" i="34"/>
  <c r="AH153" i="34"/>
  <c r="AF153" i="34"/>
  <c r="AD153" i="34"/>
  <c r="AB153" i="34"/>
  <c r="Z153" i="34"/>
  <c r="X153" i="34"/>
  <c r="V153" i="34"/>
  <c r="T153" i="34"/>
  <c r="R153" i="34"/>
  <c r="P153" i="34"/>
  <c r="N153" i="34"/>
  <c r="L153" i="34"/>
  <c r="J153" i="34"/>
  <c r="BP152" i="34"/>
  <c r="BN152" i="34"/>
  <c r="BL152" i="34"/>
  <c r="BJ152" i="34"/>
  <c r="BH152" i="34"/>
  <c r="BF152" i="34"/>
  <c r="BD152" i="34"/>
  <c r="BB152" i="34"/>
  <c r="AZ152" i="34"/>
  <c r="AX152" i="34"/>
  <c r="AV152" i="34"/>
  <c r="AT152" i="34"/>
  <c r="AR152" i="34"/>
  <c r="AP152" i="34"/>
  <c r="AN152" i="34"/>
  <c r="AL152" i="34"/>
  <c r="AJ152" i="34"/>
  <c r="AH152" i="34"/>
  <c r="AF152" i="34"/>
  <c r="AD152" i="34"/>
  <c r="AB152" i="34"/>
  <c r="Z152" i="34"/>
  <c r="X152" i="34"/>
  <c r="V152" i="34"/>
  <c r="T152" i="34"/>
  <c r="R152" i="34"/>
  <c r="P152" i="34"/>
  <c r="N152" i="34"/>
  <c r="L152" i="34"/>
  <c r="J152" i="34"/>
  <c r="BP151" i="34"/>
  <c r="BN151" i="34"/>
  <c r="BL151" i="34"/>
  <c r="BJ151" i="34"/>
  <c r="BH151" i="34"/>
  <c r="BF151" i="34"/>
  <c r="BD151" i="34"/>
  <c r="BB151" i="34"/>
  <c r="AZ151" i="34"/>
  <c r="AX151" i="34"/>
  <c r="AV151" i="34"/>
  <c r="AT151" i="34"/>
  <c r="AR151" i="34"/>
  <c r="AP151" i="34"/>
  <c r="AN151" i="34"/>
  <c r="AL151" i="34"/>
  <c r="AJ151" i="34"/>
  <c r="AH151" i="34"/>
  <c r="AF151" i="34"/>
  <c r="AD151" i="34"/>
  <c r="AB151" i="34"/>
  <c r="Z151" i="34"/>
  <c r="X151" i="34"/>
  <c r="V151" i="34"/>
  <c r="T151" i="34"/>
  <c r="R151" i="34"/>
  <c r="P151" i="34"/>
  <c r="N151" i="34"/>
  <c r="L151" i="34"/>
  <c r="J151" i="34"/>
  <c r="BP150" i="34"/>
  <c r="BN150" i="34"/>
  <c r="BN158" i="34" s="1"/>
  <c r="BL150" i="34"/>
  <c r="BL158" i="34" s="1"/>
  <c r="BJ150" i="34"/>
  <c r="BJ158" i="34" s="1"/>
  <c r="BH150" i="34"/>
  <c r="BH158" i="34" s="1"/>
  <c r="BF150" i="34"/>
  <c r="BF158" i="34" s="1"/>
  <c r="BD150" i="34"/>
  <c r="BD158" i="34" s="1"/>
  <c r="BB150" i="34"/>
  <c r="BB158" i="34" s="1"/>
  <c r="AZ150" i="34"/>
  <c r="AZ158" i="34" s="1"/>
  <c r="AX150" i="34"/>
  <c r="AX158" i="34" s="1"/>
  <c r="AV150" i="34"/>
  <c r="AV158" i="34" s="1"/>
  <c r="AT150" i="34"/>
  <c r="AT158" i="34" s="1"/>
  <c r="AR150" i="34"/>
  <c r="AR158" i="34" s="1"/>
  <c r="AP150" i="34"/>
  <c r="AP158" i="34" s="1"/>
  <c r="AN150" i="34"/>
  <c r="AN158" i="34" s="1"/>
  <c r="AL150" i="34"/>
  <c r="AL158" i="34" s="1"/>
  <c r="AJ150" i="34"/>
  <c r="AJ158" i="34" s="1"/>
  <c r="AH150" i="34"/>
  <c r="AH158" i="34" s="1"/>
  <c r="AF150" i="34"/>
  <c r="AF158" i="34" s="1"/>
  <c r="AD150" i="34"/>
  <c r="AD158" i="34" s="1"/>
  <c r="AB150" i="34"/>
  <c r="AB158" i="34" s="1"/>
  <c r="Z150" i="34"/>
  <c r="Z158" i="34" s="1"/>
  <c r="X150" i="34"/>
  <c r="X158" i="34" s="1"/>
  <c r="V150" i="34"/>
  <c r="V158" i="34" s="1"/>
  <c r="T150" i="34"/>
  <c r="T158" i="34" s="1"/>
  <c r="R150" i="34"/>
  <c r="R158" i="34" s="1"/>
  <c r="P150" i="34"/>
  <c r="P158" i="34" s="1"/>
  <c r="N150" i="34"/>
  <c r="N158" i="34" s="1"/>
  <c r="L150" i="34"/>
  <c r="L158" i="34" s="1"/>
  <c r="J150" i="34"/>
  <c r="J158" i="34" s="1"/>
  <c r="BP145" i="34"/>
  <c r="BN145" i="34"/>
  <c r="BL145" i="34"/>
  <c r="BJ145" i="34"/>
  <c r="BH145" i="34"/>
  <c r="BF145" i="34"/>
  <c r="BD145" i="34"/>
  <c r="BB145" i="34"/>
  <c r="AZ145" i="34"/>
  <c r="AX145" i="34"/>
  <c r="AV145" i="34"/>
  <c r="AT145" i="34"/>
  <c r="AR145" i="34"/>
  <c r="AP145" i="34"/>
  <c r="AN145" i="34"/>
  <c r="AL145" i="34"/>
  <c r="AJ145" i="34"/>
  <c r="AH145" i="34"/>
  <c r="AF145" i="34"/>
  <c r="AD145" i="34"/>
  <c r="AB145" i="34"/>
  <c r="Z145" i="34"/>
  <c r="X145" i="34"/>
  <c r="V145" i="34"/>
  <c r="T145" i="34"/>
  <c r="R145" i="34"/>
  <c r="P145" i="34"/>
  <c r="N145" i="34"/>
  <c r="L145" i="34"/>
  <c r="J145" i="34"/>
  <c r="G145" i="34"/>
  <c r="BP144" i="34"/>
  <c r="BN144" i="34"/>
  <c r="BL144" i="34"/>
  <c r="BJ144" i="34"/>
  <c r="BH144" i="34"/>
  <c r="BF144" i="34"/>
  <c r="BD144" i="34"/>
  <c r="BB144" i="34"/>
  <c r="AZ144" i="34"/>
  <c r="AX144" i="34"/>
  <c r="AV144" i="34"/>
  <c r="AT144" i="34"/>
  <c r="AR144" i="34"/>
  <c r="AP144" i="34"/>
  <c r="AN144" i="34"/>
  <c r="AL144" i="34"/>
  <c r="AJ144" i="34"/>
  <c r="AH144" i="34"/>
  <c r="AF144" i="34"/>
  <c r="AD144" i="34"/>
  <c r="AB144" i="34"/>
  <c r="Z144" i="34"/>
  <c r="X144" i="34"/>
  <c r="V144" i="34"/>
  <c r="T144" i="34"/>
  <c r="R144" i="34"/>
  <c r="P144" i="34"/>
  <c r="N144" i="34"/>
  <c r="L144" i="34"/>
  <c r="J144" i="34"/>
  <c r="G144" i="34"/>
  <c r="BP143" i="34"/>
  <c r="BN143" i="34"/>
  <c r="BL143" i="34"/>
  <c r="BJ143" i="34"/>
  <c r="BH143" i="34"/>
  <c r="BF143" i="34"/>
  <c r="BD143" i="34"/>
  <c r="BB143" i="34"/>
  <c r="AZ143" i="34"/>
  <c r="AX143" i="34"/>
  <c r="AV143" i="34"/>
  <c r="AT143" i="34"/>
  <c r="AR143" i="34"/>
  <c r="AP143" i="34"/>
  <c r="AN143" i="34"/>
  <c r="AL143" i="34"/>
  <c r="AJ143" i="34"/>
  <c r="AH143" i="34"/>
  <c r="AF143" i="34"/>
  <c r="AD143" i="34"/>
  <c r="AB143" i="34"/>
  <c r="Z143" i="34"/>
  <c r="X143" i="34"/>
  <c r="V143" i="34"/>
  <c r="T143" i="34"/>
  <c r="R143" i="34"/>
  <c r="P143" i="34"/>
  <c r="N143" i="34"/>
  <c r="L143" i="34"/>
  <c r="J143" i="34"/>
  <c r="G143" i="34"/>
  <c r="BP142" i="34"/>
  <c r="BN142" i="34"/>
  <c r="BL142" i="34"/>
  <c r="BJ142" i="34"/>
  <c r="BH142" i="34"/>
  <c r="BF142" i="34"/>
  <c r="BD142" i="34"/>
  <c r="BB142" i="34"/>
  <c r="AZ142" i="34"/>
  <c r="AX142" i="34"/>
  <c r="AV142" i="34"/>
  <c r="AT142" i="34"/>
  <c r="AR142" i="34"/>
  <c r="AP142" i="34"/>
  <c r="AN142" i="34"/>
  <c r="AL142" i="34"/>
  <c r="AJ142" i="34"/>
  <c r="AH142" i="34"/>
  <c r="AF142" i="34"/>
  <c r="AD142" i="34"/>
  <c r="AB142" i="34"/>
  <c r="Z142" i="34"/>
  <c r="X142" i="34"/>
  <c r="V142" i="34"/>
  <c r="T142" i="34"/>
  <c r="R142" i="34"/>
  <c r="P142" i="34"/>
  <c r="N142" i="34"/>
  <c r="L142" i="34"/>
  <c r="J142" i="34"/>
  <c r="G142" i="34"/>
  <c r="BP141" i="34"/>
  <c r="BN141" i="34"/>
  <c r="BL141" i="34"/>
  <c r="BJ141" i="34"/>
  <c r="BH141" i="34"/>
  <c r="BF141" i="34"/>
  <c r="BD141" i="34"/>
  <c r="BB141" i="34"/>
  <c r="AZ141" i="34"/>
  <c r="AX141" i="34"/>
  <c r="AV141" i="34"/>
  <c r="AT141" i="34"/>
  <c r="AR141" i="34"/>
  <c r="AP141" i="34"/>
  <c r="AN141" i="34"/>
  <c r="AL141" i="34"/>
  <c r="AJ141" i="34"/>
  <c r="AH141" i="34"/>
  <c r="AF141" i="34"/>
  <c r="AD141" i="34"/>
  <c r="AB141" i="34"/>
  <c r="Z141" i="34"/>
  <c r="X141" i="34"/>
  <c r="V141" i="34"/>
  <c r="T141" i="34"/>
  <c r="R141" i="34"/>
  <c r="P141" i="34"/>
  <c r="N141" i="34"/>
  <c r="L141" i="34"/>
  <c r="J141" i="34"/>
  <c r="G141" i="34"/>
  <c r="BP140" i="34"/>
  <c r="BN140" i="34"/>
  <c r="BL140" i="34"/>
  <c r="BJ140" i="34"/>
  <c r="BH140" i="34"/>
  <c r="BF140" i="34"/>
  <c r="BD140" i="34"/>
  <c r="BB140" i="34"/>
  <c r="AZ140" i="34"/>
  <c r="AX140" i="34"/>
  <c r="AV140" i="34"/>
  <c r="AT140" i="34"/>
  <c r="AR140" i="34"/>
  <c r="AP140" i="34"/>
  <c r="AN140" i="34"/>
  <c r="AL140" i="34"/>
  <c r="AJ140" i="34"/>
  <c r="AH140" i="34"/>
  <c r="AF140" i="34"/>
  <c r="AD140" i="34"/>
  <c r="AB140" i="34"/>
  <c r="Z140" i="34"/>
  <c r="X140" i="34"/>
  <c r="V140" i="34"/>
  <c r="T140" i="34"/>
  <c r="R140" i="34"/>
  <c r="P140" i="34"/>
  <c r="N140" i="34"/>
  <c r="L140" i="34"/>
  <c r="J140" i="34"/>
  <c r="G140" i="34"/>
  <c r="BP139" i="34"/>
  <c r="BN139" i="34"/>
  <c r="BL139" i="34"/>
  <c r="BJ139" i="34"/>
  <c r="BH139" i="34"/>
  <c r="BF139" i="34"/>
  <c r="BD139" i="34"/>
  <c r="BB139" i="34"/>
  <c r="AZ139" i="34"/>
  <c r="AX139" i="34"/>
  <c r="AV139" i="34"/>
  <c r="AT139" i="34"/>
  <c r="AR139" i="34"/>
  <c r="AP139" i="34"/>
  <c r="AN139" i="34"/>
  <c r="AL139" i="34"/>
  <c r="AJ139" i="34"/>
  <c r="AH139" i="34"/>
  <c r="AF139" i="34"/>
  <c r="AD139" i="34"/>
  <c r="AB139" i="34"/>
  <c r="Z139" i="34"/>
  <c r="X139" i="34"/>
  <c r="V139" i="34"/>
  <c r="T139" i="34"/>
  <c r="R139" i="34"/>
  <c r="P139" i="34"/>
  <c r="N139" i="34"/>
  <c r="L139" i="34"/>
  <c r="J139" i="34"/>
  <c r="G139" i="34"/>
  <c r="BP138" i="34"/>
  <c r="BN138" i="34"/>
  <c r="BL138" i="34"/>
  <c r="BJ138" i="34"/>
  <c r="BH138" i="34"/>
  <c r="BF138" i="34"/>
  <c r="BD138" i="34"/>
  <c r="BB138" i="34"/>
  <c r="AZ138" i="34"/>
  <c r="AX138" i="34"/>
  <c r="AV138" i="34"/>
  <c r="AT138" i="34"/>
  <c r="AR138" i="34"/>
  <c r="AP138" i="34"/>
  <c r="AN138" i="34"/>
  <c r="AL138" i="34"/>
  <c r="AJ138" i="34"/>
  <c r="AH138" i="34"/>
  <c r="AF138" i="34"/>
  <c r="AD138" i="34"/>
  <c r="AB138" i="34"/>
  <c r="Z138" i="34"/>
  <c r="X138" i="34"/>
  <c r="V138" i="34"/>
  <c r="T138" i="34"/>
  <c r="R138" i="34"/>
  <c r="P138" i="34"/>
  <c r="N138" i="34"/>
  <c r="L138" i="34"/>
  <c r="J138" i="34"/>
  <c r="G138" i="34"/>
  <c r="BP137" i="34"/>
  <c r="BN137" i="34"/>
  <c r="BL137" i="34"/>
  <c r="BJ137" i="34"/>
  <c r="BH137" i="34"/>
  <c r="BF137" i="34"/>
  <c r="BD137" i="34"/>
  <c r="BB137" i="34"/>
  <c r="AZ137" i="34"/>
  <c r="AX137" i="34"/>
  <c r="AV137" i="34"/>
  <c r="AT137" i="34"/>
  <c r="AR137" i="34"/>
  <c r="AP137" i="34"/>
  <c r="AN137" i="34"/>
  <c r="AL137" i="34"/>
  <c r="AJ137" i="34"/>
  <c r="AH137" i="34"/>
  <c r="AF137" i="34"/>
  <c r="AD137" i="34"/>
  <c r="AB137" i="34"/>
  <c r="Z137" i="34"/>
  <c r="X137" i="34"/>
  <c r="V137" i="34"/>
  <c r="T137" i="34"/>
  <c r="R137" i="34"/>
  <c r="P137" i="34"/>
  <c r="N137" i="34"/>
  <c r="L137" i="34"/>
  <c r="J137" i="34"/>
  <c r="G137" i="34"/>
  <c r="BP136" i="34"/>
  <c r="BN136" i="34"/>
  <c r="BL136" i="34"/>
  <c r="BJ136" i="34"/>
  <c r="BH136" i="34"/>
  <c r="BF136" i="34"/>
  <c r="BD136" i="34"/>
  <c r="BB136" i="34"/>
  <c r="AZ136" i="34"/>
  <c r="AX136" i="34"/>
  <c r="AV136" i="34"/>
  <c r="AT136" i="34"/>
  <c r="AR136" i="34"/>
  <c r="AP136" i="34"/>
  <c r="AN136" i="34"/>
  <c r="AL136" i="34"/>
  <c r="AJ136" i="34"/>
  <c r="AH136" i="34"/>
  <c r="AF136" i="34"/>
  <c r="AD136" i="34"/>
  <c r="AB136" i="34"/>
  <c r="Z136" i="34"/>
  <c r="X136" i="34"/>
  <c r="V136" i="34"/>
  <c r="T136" i="34"/>
  <c r="R136" i="34"/>
  <c r="P136" i="34"/>
  <c r="N136" i="34"/>
  <c r="L136" i="34"/>
  <c r="J136" i="34"/>
  <c r="G136" i="34"/>
  <c r="BP135" i="34"/>
  <c r="BN135" i="34"/>
  <c r="BL135" i="34"/>
  <c r="BJ135" i="34"/>
  <c r="BH135" i="34"/>
  <c r="BF135" i="34"/>
  <c r="BD135" i="34"/>
  <c r="BB135" i="34"/>
  <c r="AZ135" i="34"/>
  <c r="AX135" i="34"/>
  <c r="AV135" i="34"/>
  <c r="AT135" i="34"/>
  <c r="AR135" i="34"/>
  <c r="AP135" i="34"/>
  <c r="AN135" i="34"/>
  <c r="AL135" i="34"/>
  <c r="AJ135" i="34"/>
  <c r="AH135" i="34"/>
  <c r="AF135" i="34"/>
  <c r="AD135" i="34"/>
  <c r="AB135" i="34"/>
  <c r="Z135" i="34"/>
  <c r="X135" i="34"/>
  <c r="V135" i="34"/>
  <c r="T135" i="34"/>
  <c r="R135" i="34"/>
  <c r="P135" i="34"/>
  <c r="N135" i="34"/>
  <c r="L135" i="34"/>
  <c r="J135" i="34"/>
  <c r="G135" i="34"/>
  <c r="BP134" i="34"/>
  <c r="BN134" i="34"/>
  <c r="BL134" i="34"/>
  <c r="BJ134" i="34"/>
  <c r="BH134" i="34"/>
  <c r="BF134" i="34"/>
  <c r="BD134" i="34"/>
  <c r="BB134" i="34"/>
  <c r="AZ134" i="34"/>
  <c r="AX134" i="34"/>
  <c r="AV134" i="34"/>
  <c r="AT134" i="34"/>
  <c r="AR134" i="34"/>
  <c r="AP134" i="34"/>
  <c r="AN134" i="34"/>
  <c r="AL134" i="34"/>
  <c r="AJ134" i="34"/>
  <c r="AH134" i="34"/>
  <c r="AF134" i="34"/>
  <c r="AD134" i="34"/>
  <c r="AB134" i="34"/>
  <c r="Z134" i="34"/>
  <c r="X134" i="34"/>
  <c r="V134" i="34"/>
  <c r="T134" i="34"/>
  <c r="R134" i="34"/>
  <c r="P134" i="34"/>
  <c r="N134" i="34"/>
  <c r="L134" i="34"/>
  <c r="J134" i="34"/>
  <c r="G134" i="34"/>
  <c r="BP133" i="34"/>
  <c r="BN133" i="34"/>
  <c r="BL133" i="34"/>
  <c r="BJ133" i="34"/>
  <c r="BH133" i="34"/>
  <c r="BF133" i="34"/>
  <c r="BD133" i="34"/>
  <c r="BB133" i="34"/>
  <c r="AZ133" i="34"/>
  <c r="AX133" i="34"/>
  <c r="AV133" i="34"/>
  <c r="AT133" i="34"/>
  <c r="AR133" i="34"/>
  <c r="AP133" i="34"/>
  <c r="AN133" i="34"/>
  <c r="AL133" i="34"/>
  <c r="AJ133" i="34"/>
  <c r="AH133" i="34"/>
  <c r="AF133" i="34"/>
  <c r="AD133" i="34"/>
  <c r="AB133" i="34"/>
  <c r="Z133" i="34"/>
  <c r="X133" i="34"/>
  <c r="V133" i="34"/>
  <c r="T133" i="34"/>
  <c r="R133" i="34"/>
  <c r="P133" i="34"/>
  <c r="N133" i="34"/>
  <c r="L133" i="34"/>
  <c r="J133" i="34"/>
  <c r="G133" i="34"/>
  <c r="BP132" i="34"/>
  <c r="BN132" i="34"/>
  <c r="BN146" i="34" s="1"/>
  <c r="BM160" i="34" s="1"/>
  <c r="BL132" i="34"/>
  <c r="BL146" i="34" s="1"/>
  <c r="BJ132" i="34"/>
  <c r="BH132" i="34"/>
  <c r="BH146" i="34" s="1"/>
  <c r="BG160" i="34" s="1"/>
  <c r="BF132" i="34"/>
  <c r="BF146" i="34" s="1"/>
  <c r="BD132" i="34"/>
  <c r="BD146" i="34" s="1"/>
  <c r="BC160" i="34" s="1"/>
  <c r="BB132" i="34"/>
  <c r="BB146" i="34" s="1"/>
  <c r="BA160" i="34" s="1"/>
  <c r="AZ132" i="34"/>
  <c r="AX132" i="34"/>
  <c r="AX146" i="34" s="1"/>
  <c r="AW160" i="34" s="1"/>
  <c r="AV132" i="34"/>
  <c r="AV146" i="34" s="1"/>
  <c r="AT132" i="34"/>
  <c r="AR132" i="34"/>
  <c r="AR146" i="34" s="1"/>
  <c r="AQ160" i="34" s="1"/>
  <c r="AP132" i="34"/>
  <c r="AP146" i="34" s="1"/>
  <c r="AN132" i="34"/>
  <c r="AN146" i="34" s="1"/>
  <c r="AM160" i="34" s="1"/>
  <c r="AL132" i="34"/>
  <c r="AL146" i="34" s="1"/>
  <c r="AK160" i="34" s="1"/>
  <c r="AJ132" i="34"/>
  <c r="AH132" i="34"/>
  <c r="AH146" i="34" s="1"/>
  <c r="AG160" i="34" s="1"/>
  <c r="AF132" i="34"/>
  <c r="AF146" i="34" s="1"/>
  <c r="AD132" i="34"/>
  <c r="AB132" i="34"/>
  <c r="AB146" i="34" s="1"/>
  <c r="AA160" i="34" s="1"/>
  <c r="Z132" i="34"/>
  <c r="Z146" i="34" s="1"/>
  <c r="X132" i="34"/>
  <c r="X146" i="34" s="1"/>
  <c r="W160" i="34" s="1"/>
  <c r="V132" i="34"/>
  <c r="V146" i="34" s="1"/>
  <c r="U160" i="34" s="1"/>
  <c r="T132" i="34"/>
  <c r="R132" i="34"/>
  <c r="R146" i="34" s="1"/>
  <c r="Q160" i="34" s="1"/>
  <c r="P132" i="34"/>
  <c r="P146" i="34" s="1"/>
  <c r="N132" i="34"/>
  <c r="L132" i="34"/>
  <c r="L146" i="34" s="1"/>
  <c r="K160" i="34" s="1"/>
  <c r="J132" i="34"/>
  <c r="J146" i="34" s="1"/>
  <c r="G132" i="34"/>
  <c r="BP120" i="34"/>
  <c r="BN120" i="34"/>
  <c r="BL120" i="34"/>
  <c r="BJ120" i="34"/>
  <c r="BH120" i="34"/>
  <c r="BF120" i="34"/>
  <c r="BD120" i="34"/>
  <c r="BB120" i="34"/>
  <c r="AZ120" i="34"/>
  <c r="AX120" i="34"/>
  <c r="AV120" i="34"/>
  <c r="AT120" i="34"/>
  <c r="AR120" i="34"/>
  <c r="AP120" i="34"/>
  <c r="AN120" i="34"/>
  <c r="AL120" i="34"/>
  <c r="AJ120" i="34"/>
  <c r="AH120" i="34"/>
  <c r="AF120" i="34"/>
  <c r="AD120" i="34"/>
  <c r="AB120" i="34"/>
  <c r="Z120" i="34"/>
  <c r="X120" i="34"/>
  <c r="V120" i="34"/>
  <c r="T120" i="34"/>
  <c r="R120" i="34"/>
  <c r="P120" i="34"/>
  <c r="N120" i="34"/>
  <c r="L120" i="34"/>
  <c r="J120" i="34"/>
  <c r="BP119" i="34"/>
  <c r="BN119" i="34"/>
  <c r="BL119" i="34"/>
  <c r="BJ119" i="34"/>
  <c r="BH119" i="34"/>
  <c r="BF119" i="34"/>
  <c r="BD119" i="34"/>
  <c r="BB119" i="34"/>
  <c r="AZ119" i="34"/>
  <c r="AX119" i="34"/>
  <c r="AV119" i="34"/>
  <c r="AT119" i="34"/>
  <c r="AR119" i="34"/>
  <c r="AP119" i="34"/>
  <c r="AN119" i="34"/>
  <c r="AL119" i="34"/>
  <c r="AJ119" i="34"/>
  <c r="AH119" i="34"/>
  <c r="AF119" i="34"/>
  <c r="AD119" i="34"/>
  <c r="AB119" i="34"/>
  <c r="Z119" i="34"/>
  <c r="X119" i="34"/>
  <c r="V119" i="34"/>
  <c r="T119" i="34"/>
  <c r="R119" i="34"/>
  <c r="P119" i="34"/>
  <c r="N119" i="34"/>
  <c r="L119" i="34"/>
  <c r="J119" i="34"/>
  <c r="BP118" i="34"/>
  <c r="BN118" i="34"/>
  <c r="BL118" i="34"/>
  <c r="BJ118" i="34"/>
  <c r="BH118" i="34"/>
  <c r="BF118" i="34"/>
  <c r="BD118" i="34"/>
  <c r="BB118" i="34"/>
  <c r="AZ118" i="34"/>
  <c r="AX118" i="34"/>
  <c r="AV118" i="34"/>
  <c r="AT118" i="34"/>
  <c r="AR118" i="34"/>
  <c r="AP118" i="34"/>
  <c r="AN118" i="34"/>
  <c r="AL118" i="34"/>
  <c r="AJ118" i="34"/>
  <c r="AH118" i="34"/>
  <c r="AF118" i="34"/>
  <c r="AD118" i="34"/>
  <c r="AB118" i="34"/>
  <c r="Z118" i="34"/>
  <c r="X118" i="34"/>
  <c r="V118" i="34"/>
  <c r="T118" i="34"/>
  <c r="R118" i="34"/>
  <c r="P118" i="34"/>
  <c r="N118" i="34"/>
  <c r="L118" i="34"/>
  <c r="J118" i="34"/>
  <c r="BP117" i="34"/>
  <c r="BN117" i="34"/>
  <c r="BL117" i="34"/>
  <c r="BJ117" i="34"/>
  <c r="BH117" i="34"/>
  <c r="BF117" i="34"/>
  <c r="BD117" i="34"/>
  <c r="BB117" i="34"/>
  <c r="AZ117" i="34"/>
  <c r="AX117" i="34"/>
  <c r="AV117" i="34"/>
  <c r="AT117" i="34"/>
  <c r="AR117" i="34"/>
  <c r="AP117" i="34"/>
  <c r="AN117" i="34"/>
  <c r="AL117" i="34"/>
  <c r="AJ117" i="34"/>
  <c r="AH117" i="34"/>
  <c r="AF117" i="34"/>
  <c r="AD117" i="34"/>
  <c r="AB117" i="34"/>
  <c r="Z117" i="34"/>
  <c r="X117" i="34"/>
  <c r="V117" i="34"/>
  <c r="T117" i="34"/>
  <c r="R117" i="34"/>
  <c r="P117" i="34"/>
  <c r="N117" i="34"/>
  <c r="L117" i="34"/>
  <c r="J117" i="34"/>
  <c r="BP116" i="34"/>
  <c r="BN116" i="34"/>
  <c r="BL116" i="34"/>
  <c r="BJ116" i="34"/>
  <c r="BH116" i="34"/>
  <c r="BF116" i="34"/>
  <c r="BD116" i="34"/>
  <c r="BB116" i="34"/>
  <c r="AZ116" i="34"/>
  <c r="AX116" i="34"/>
  <c r="AV116" i="34"/>
  <c r="AT116" i="34"/>
  <c r="AR116" i="34"/>
  <c r="AP116" i="34"/>
  <c r="AN116" i="34"/>
  <c r="AL116" i="34"/>
  <c r="AJ116" i="34"/>
  <c r="AH116" i="34"/>
  <c r="AF116" i="34"/>
  <c r="AD116" i="34"/>
  <c r="AB116" i="34"/>
  <c r="Z116" i="34"/>
  <c r="X116" i="34"/>
  <c r="V116" i="34"/>
  <c r="T116" i="34"/>
  <c r="R116" i="34"/>
  <c r="P116" i="34"/>
  <c r="N116" i="34"/>
  <c r="L116" i="34"/>
  <c r="J116" i="34"/>
  <c r="BP115" i="34"/>
  <c r="BN115" i="34"/>
  <c r="BL115" i="34"/>
  <c r="BJ115" i="34"/>
  <c r="BH115" i="34"/>
  <c r="BF115" i="34"/>
  <c r="BD115" i="34"/>
  <c r="BB115" i="34"/>
  <c r="AZ115" i="34"/>
  <c r="AX115" i="34"/>
  <c r="AV115" i="34"/>
  <c r="AT115" i="34"/>
  <c r="AR115" i="34"/>
  <c r="AP115" i="34"/>
  <c r="AN115" i="34"/>
  <c r="AL115" i="34"/>
  <c r="AJ115" i="34"/>
  <c r="AH115" i="34"/>
  <c r="AF115" i="34"/>
  <c r="AD115" i="34"/>
  <c r="AB115" i="34"/>
  <c r="Z115" i="34"/>
  <c r="X115" i="34"/>
  <c r="V115" i="34"/>
  <c r="T115" i="34"/>
  <c r="R115" i="34"/>
  <c r="P115" i="34"/>
  <c r="N115" i="34"/>
  <c r="L115" i="34"/>
  <c r="J115" i="34"/>
  <c r="BP114" i="34"/>
  <c r="BN114" i="34"/>
  <c r="BL114" i="34"/>
  <c r="BJ114" i="34"/>
  <c r="BH114" i="34"/>
  <c r="BF114" i="34"/>
  <c r="BD114" i="34"/>
  <c r="BB114" i="34"/>
  <c r="AZ114" i="34"/>
  <c r="AX114" i="34"/>
  <c r="AV114" i="34"/>
  <c r="AT114" i="34"/>
  <c r="AR114" i="34"/>
  <c r="AP114" i="34"/>
  <c r="AN114" i="34"/>
  <c r="AL114" i="34"/>
  <c r="AJ114" i="34"/>
  <c r="AH114" i="34"/>
  <c r="AF114" i="34"/>
  <c r="AD114" i="34"/>
  <c r="AB114" i="34"/>
  <c r="Z114" i="34"/>
  <c r="X114" i="34"/>
  <c r="V114" i="34"/>
  <c r="T114" i="34"/>
  <c r="R114" i="34"/>
  <c r="P114" i="34"/>
  <c r="N114" i="34"/>
  <c r="L114" i="34"/>
  <c r="J114" i="34"/>
  <c r="BP113" i="34"/>
  <c r="BP121" i="34" s="1"/>
  <c r="BN113" i="34"/>
  <c r="BN121" i="34" s="1"/>
  <c r="BL113" i="34"/>
  <c r="BL121" i="34" s="1"/>
  <c r="BJ113" i="34"/>
  <c r="BJ121" i="34" s="1"/>
  <c r="BH113" i="34"/>
  <c r="BH121" i="34" s="1"/>
  <c r="BF113" i="34"/>
  <c r="BF121" i="34" s="1"/>
  <c r="BD113" i="34"/>
  <c r="BD121" i="34" s="1"/>
  <c r="BB113" i="34"/>
  <c r="BB121" i="34" s="1"/>
  <c r="AZ113" i="34"/>
  <c r="AZ121" i="34" s="1"/>
  <c r="AX113" i="34"/>
  <c r="AX121" i="34" s="1"/>
  <c r="AV113" i="34"/>
  <c r="AV121" i="34" s="1"/>
  <c r="AT113" i="34"/>
  <c r="AT121" i="34" s="1"/>
  <c r="AR113" i="34"/>
  <c r="AR121" i="34" s="1"/>
  <c r="AP113" i="34"/>
  <c r="AP121" i="34" s="1"/>
  <c r="AN113" i="34"/>
  <c r="AN121" i="34" s="1"/>
  <c r="AL113" i="34"/>
  <c r="AL121" i="34" s="1"/>
  <c r="AJ113" i="34"/>
  <c r="AJ121" i="34" s="1"/>
  <c r="AH113" i="34"/>
  <c r="AH121" i="34" s="1"/>
  <c r="AF113" i="34"/>
  <c r="AF121" i="34" s="1"/>
  <c r="AD113" i="34"/>
  <c r="AD121" i="34" s="1"/>
  <c r="AB113" i="34"/>
  <c r="AB121" i="34" s="1"/>
  <c r="Z113" i="34"/>
  <c r="Z121" i="34" s="1"/>
  <c r="X113" i="34"/>
  <c r="X121" i="34" s="1"/>
  <c r="V113" i="34"/>
  <c r="V121" i="34" s="1"/>
  <c r="T113" i="34"/>
  <c r="T121" i="34" s="1"/>
  <c r="R113" i="34"/>
  <c r="R121" i="34" s="1"/>
  <c r="P113" i="34"/>
  <c r="P121" i="34" s="1"/>
  <c r="N113" i="34"/>
  <c r="N121" i="34" s="1"/>
  <c r="L113" i="34"/>
  <c r="L121" i="34" s="1"/>
  <c r="J113" i="34"/>
  <c r="J121" i="34" s="1"/>
  <c r="BP108" i="34"/>
  <c r="BN108" i="34"/>
  <c r="BL108" i="34"/>
  <c r="BJ108" i="34"/>
  <c r="BH108" i="34"/>
  <c r="BF108" i="34"/>
  <c r="BD108" i="34"/>
  <c r="BB108" i="34"/>
  <c r="AZ108" i="34"/>
  <c r="AX108" i="34"/>
  <c r="AV108" i="34"/>
  <c r="AT108" i="34"/>
  <c r="AR108" i="34"/>
  <c r="AP108" i="34"/>
  <c r="AN108" i="34"/>
  <c r="AL108" i="34"/>
  <c r="AJ108" i="34"/>
  <c r="AH108" i="34"/>
  <c r="AF108" i="34"/>
  <c r="AD108" i="34"/>
  <c r="AB108" i="34"/>
  <c r="Z108" i="34"/>
  <c r="X108" i="34"/>
  <c r="V108" i="34"/>
  <c r="T108" i="34"/>
  <c r="R108" i="34"/>
  <c r="P108" i="34"/>
  <c r="N108" i="34"/>
  <c r="L108" i="34"/>
  <c r="J108" i="34"/>
  <c r="G108" i="34"/>
  <c r="BP107" i="34"/>
  <c r="BN107" i="34"/>
  <c r="BL107" i="34"/>
  <c r="BJ107" i="34"/>
  <c r="BH107" i="34"/>
  <c r="BF107" i="34"/>
  <c r="BD107" i="34"/>
  <c r="BB107" i="34"/>
  <c r="AZ107" i="34"/>
  <c r="AX107" i="34"/>
  <c r="AV107" i="34"/>
  <c r="AT107" i="34"/>
  <c r="AR107" i="34"/>
  <c r="AP107" i="34"/>
  <c r="AN107" i="34"/>
  <c r="AL107" i="34"/>
  <c r="AJ107" i="34"/>
  <c r="AH107" i="34"/>
  <c r="AF107" i="34"/>
  <c r="AD107" i="34"/>
  <c r="AB107" i="34"/>
  <c r="Z107" i="34"/>
  <c r="X107" i="34"/>
  <c r="V107" i="34"/>
  <c r="T107" i="34"/>
  <c r="R107" i="34"/>
  <c r="P107" i="34"/>
  <c r="N107" i="34"/>
  <c r="L107" i="34"/>
  <c r="J107" i="34"/>
  <c r="G107" i="34"/>
  <c r="BP106" i="34"/>
  <c r="BN106" i="34"/>
  <c r="BL106" i="34"/>
  <c r="BJ106" i="34"/>
  <c r="BH106" i="34"/>
  <c r="BF106" i="34"/>
  <c r="BD106" i="34"/>
  <c r="BB106" i="34"/>
  <c r="AZ106" i="34"/>
  <c r="AX106" i="34"/>
  <c r="AV106" i="34"/>
  <c r="AT106" i="34"/>
  <c r="AR106" i="34"/>
  <c r="AP106" i="34"/>
  <c r="AN106" i="34"/>
  <c r="AL106" i="34"/>
  <c r="AJ106" i="34"/>
  <c r="AH106" i="34"/>
  <c r="AF106" i="34"/>
  <c r="AD106" i="34"/>
  <c r="AB106" i="34"/>
  <c r="Z106" i="34"/>
  <c r="X106" i="34"/>
  <c r="V106" i="34"/>
  <c r="T106" i="34"/>
  <c r="R106" i="34"/>
  <c r="P106" i="34"/>
  <c r="N106" i="34"/>
  <c r="L106" i="34"/>
  <c r="J106" i="34"/>
  <c r="G106" i="34"/>
  <c r="BP105" i="34"/>
  <c r="BN105" i="34"/>
  <c r="BL105" i="34"/>
  <c r="BJ105" i="34"/>
  <c r="BH105" i="34"/>
  <c r="BF105" i="34"/>
  <c r="BD105" i="34"/>
  <c r="BB105" i="34"/>
  <c r="AZ105" i="34"/>
  <c r="AX105" i="34"/>
  <c r="AV105" i="34"/>
  <c r="AT105" i="34"/>
  <c r="AR105" i="34"/>
  <c r="AP105" i="34"/>
  <c r="AN105" i="34"/>
  <c r="AL105" i="34"/>
  <c r="AJ105" i="34"/>
  <c r="AH105" i="34"/>
  <c r="AF105" i="34"/>
  <c r="AD105" i="34"/>
  <c r="AB105" i="34"/>
  <c r="Z105" i="34"/>
  <c r="X105" i="34"/>
  <c r="V105" i="34"/>
  <c r="T105" i="34"/>
  <c r="R105" i="34"/>
  <c r="P105" i="34"/>
  <c r="N105" i="34"/>
  <c r="L105" i="34"/>
  <c r="J105" i="34"/>
  <c r="G105" i="34"/>
  <c r="BP104" i="34"/>
  <c r="BN104" i="34"/>
  <c r="BL104" i="34"/>
  <c r="BJ104" i="34"/>
  <c r="BH104" i="34"/>
  <c r="BF104" i="34"/>
  <c r="BD104" i="34"/>
  <c r="BB104" i="34"/>
  <c r="AZ104" i="34"/>
  <c r="AX104" i="34"/>
  <c r="AV104" i="34"/>
  <c r="AT104" i="34"/>
  <c r="AR104" i="34"/>
  <c r="AP104" i="34"/>
  <c r="AN104" i="34"/>
  <c r="AL104" i="34"/>
  <c r="AJ104" i="34"/>
  <c r="AH104" i="34"/>
  <c r="AF104" i="34"/>
  <c r="AD104" i="34"/>
  <c r="AB104" i="34"/>
  <c r="Z104" i="34"/>
  <c r="X104" i="34"/>
  <c r="V104" i="34"/>
  <c r="T104" i="34"/>
  <c r="R104" i="34"/>
  <c r="P104" i="34"/>
  <c r="N104" i="34"/>
  <c r="L104" i="34"/>
  <c r="J104" i="34"/>
  <c r="G104" i="34"/>
  <c r="BP103" i="34"/>
  <c r="BN103" i="34"/>
  <c r="BL103" i="34"/>
  <c r="BJ103" i="34"/>
  <c r="BH103" i="34"/>
  <c r="BF103" i="34"/>
  <c r="BD103" i="34"/>
  <c r="BB103" i="34"/>
  <c r="AZ103" i="34"/>
  <c r="AX103" i="34"/>
  <c r="AV103" i="34"/>
  <c r="AT103" i="34"/>
  <c r="AR103" i="34"/>
  <c r="AP103" i="34"/>
  <c r="AN103" i="34"/>
  <c r="AL103" i="34"/>
  <c r="AJ103" i="34"/>
  <c r="AH103" i="34"/>
  <c r="AF103" i="34"/>
  <c r="AD103" i="34"/>
  <c r="AB103" i="34"/>
  <c r="Z103" i="34"/>
  <c r="X103" i="34"/>
  <c r="V103" i="34"/>
  <c r="T103" i="34"/>
  <c r="R103" i="34"/>
  <c r="P103" i="34"/>
  <c r="N103" i="34"/>
  <c r="L103" i="34"/>
  <c r="J103" i="34"/>
  <c r="G103" i="34"/>
  <c r="BP102" i="34"/>
  <c r="BN102" i="34"/>
  <c r="BL102" i="34"/>
  <c r="BJ102" i="34"/>
  <c r="BH102" i="34"/>
  <c r="BF102" i="34"/>
  <c r="BD102" i="34"/>
  <c r="BB102" i="34"/>
  <c r="AZ102" i="34"/>
  <c r="AX102" i="34"/>
  <c r="AV102" i="34"/>
  <c r="AT102" i="34"/>
  <c r="AR102" i="34"/>
  <c r="AP102" i="34"/>
  <c r="AN102" i="34"/>
  <c r="AL102" i="34"/>
  <c r="AJ102" i="34"/>
  <c r="AH102" i="34"/>
  <c r="AF102" i="34"/>
  <c r="AD102" i="34"/>
  <c r="AB102" i="34"/>
  <c r="Z102" i="34"/>
  <c r="X102" i="34"/>
  <c r="V102" i="34"/>
  <c r="T102" i="34"/>
  <c r="R102" i="34"/>
  <c r="P102" i="34"/>
  <c r="N102" i="34"/>
  <c r="L102" i="34"/>
  <c r="J102" i="34"/>
  <c r="G102" i="34"/>
  <c r="BP101" i="34"/>
  <c r="BN101" i="34"/>
  <c r="BL101" i="34"/>
  <c r="BJ101" i="34"/>
  <c r="BH101" i="34"/>
  <c r="BF101" i="34"/>
  <c r="BD101" i="34"/>
  <c r="BB101" i="34"/>
  <c r="AZ101" i="34"/>
  <c r="AX101" i="34"/>
  <c r="AV101" i="34"/>
  <c r="AT101" i="34"/>
  <c r="AR101" i="34"/>
  <c r="AP101" i="34"/>
  <c r="AN101" i="34"/>
  <c r="AL101" i="34"/>
  <c r="AJ101" i="34"/>
  <c r="AH101" i="34"/>
  <c r="AF101" i="34"/>
  <c r="AD101" i="34"/>
  <c r="AB101" i="34"/>
  <c r="Z101" i="34"/>
  <c r="X101" i="34"/>
  <c r="V101" i="34"/>
  <c r="T101" i="34"/>
  <c r="R101" i="34"/>
  <c r="P101" i="34"/>
  <c r="N101" i="34"/>
  <c r="L101" i="34"/>
  <c r="J101" i="34"/>
  <c r="G101" i="34"/>
  <c r="BP100" i="34"/>
  <c r="BN100" i="34"/>
  <c r="BL100" i="34"/>
  <c r="BJ100" i="34"/>
  <c r="BH100" i="34"/>
  <c r="BF100" i="34"/>
  <c r="BD100" i="34"/>
  <c r="BB100" i="34"/>
  <c r="AZ100" i="34"/>
  <c r="AX100" i="34"/>
  <c r="AV100" i="34"/>
  <c r="AT100" i="34"/>
  <c r="AR100" i="34"/>
  <c r="AP100" i="34"/>
  <c r="AN100" i="34"/>
  <c r="AL100" i="34"/>
  <c r="AJ100" i="34"/>
  <c r="AH100" i="34"/>
  <c r="AF100" i="34"/>
  <c r="AD100" i="34"/>
  <c r="AB100" i="34"/>
  <c r="Z100" i="34"/>
  <c r="X100" i="34"/>
  <c r="V100" i="34"/>
  <c r="T100" i="34"/>
  <c r="R100" i="34"/>
  <c r="P100" i="34"/>
  <c r="N100" i="34"/>
  <c r="L100" i="34"/>
  <c r="J100" i="34"/>
  <c r="G100" i="34"/>
  <c r="BP99" i="34"/>
  <c r="BN99" i="34"/>
  <c r="BL99" i="34"/>
  <c r="BJ99" i="34"/>
  <c r="BH99" i="34"/>
  <c r="BF99" i="34"/>
  <c r="BD99" i="34"/>
  <c r="BB99" i="34"/>
  <c r="AZ99" i="34"/>
  <c r="AX99" i="34"/>
  <c r="AV99" i="34"/>
  <c r="AT99" i="34"/>
  <c r="AR99" i="34"/>
  <c r="AP99" i="34"/>
  <c r="AN99" i="34"/>
  <c r="AL99" i="34"/>
  <c r="AJ99" i="34"/>
  <c r="AH99" i="34"/>
  <c r="AF99" i="34"/>
  <c r="AD99" i="34"/>
  <c r="AB99" i="34"/>
  <c r="Z99" i="34"/>
  <c r="X99" i="34"/>
  <c r="V99" i="34"/>
  <c r="T99" i="34"/>
  <c r="R99" i="34"/>
  <c r="P99" i="34"/>
  <c r="N99" i="34"/>
  <c r="L99" i="34"/>
  <c r="J99" i="34"/>
  <c r="G99" i="34"/>
  <c r="BP98" i="34"/>
  <c r="BN98" i="34"/>
  <c r="BL98" i="34"/>
  <c r="BJ98" i="34"/>
  <c r="BH98" i="34"/>
  <c r="BF98" i="34"/>
  <c r="BD98" i="34"/>
  <c r="BB98" i="34"/>
  <c r="AZ98" i="34"/>
  <c r="AX98" i="34"/>
  <c r="AV98" i="34"/>
  <c r="AT98" i="34"/>
  <c r="AR98" i="34"/>
  <c r="AP98" i="34"/>
  <c r="AN98" i="34"/>
  <c r="AL98" i="34"/>
  <c r="AJ98" i="34"/>
  <c r="AH98" i="34"/>
  <c r="AF98" i="34"/>
  <c r="AD98" i="34"/>
  <c r="AB98" i="34"/>
  <c r="Z98" i="34"/>
  <c r="X98" i="34"/>
  <c r="V98" i="34"/>
  <c r="T98" i="34"/>
  <c r="R98" i="34"/>
  <c r="P98" i="34"/>
  <c r="N98" i="34"/>
  <c r="L98" i="34"/>
  <c r="J98" i="34"/>
  <c r="G98" i="34"/>
  <c r="BP97" i="34"/>
  <c r="BN97" i="34"/>
  <c r="BL97" i="34"/>
  <c r="BJ97" i="34"/>
  <c r="BH97" i="34"/>
  <c r="BF97" i="34"/>
  <c r="BD97" i="34"/>
  <c r="BB97" i="34"/>
  <c r="AZ97" i="34"/>
  <c r="AX97" i="34"/>
  <c r="AV97" i="34"/>
  <c r="AT97" i="34"/>
  <c r="AR97" i="34"/>
  <c r="AP97" i="34"/>
  <c r="AN97" i="34"/>
  <c r="AL97" i="34"/>
  <c r="AJ97" i="34"/>
  <c r="AH97" i="34"/>
  <c r="AF97" i="34"/>
  <c r="AD97" i="34"/>
  <c r="AB97" i="34"/>
  <c r="Z97" i="34"/>
  <c r="X97" i="34"/>
  <c r="V97" i="34"/>
  <c r="T97" i="34"/>
  <c r="R97" i="34"/>
  <c r="P97" i="34"/>
  <c r="N97" i="34"/>
  <c r="L97" i="34"/>
  <c r="J97" i="34"/>
  <c r="G97" i="34"/>
  <c r="BP96" i="34"/>
  <c r="BN96" i="34"/>
  <c r="BL96" i="34"/>
  <c r="BJ96" i="34"/>
  <c r="BH96" i="34"/>
  <c r="BF96" i="34"/>
  <c r="BD96" i="34"/>
  <c r="BB96" i="34"/>
  <c r="AZ96" i="34"/>
  <c r="AX96" i="34"/>
  <c r="AV96" i="34"/>
  <c r="AT96" i="34"/>
  <c r="AR96" i="34"/>
  <c r="AP96" i="34"/>
  <c r="AN96" i="34"/>
  <c r="AL96" i="34"/>
  <c r="AJ96" i="34"/>
  <c r="AH96" i="34"/>
  <c r="AF96" i="34"/>
  <c r="AD96" i="34"/>
  <c r="AB96" i="34"/>
  <c r="Z96" i="34"/>
  <c r="X96" i="34"/>
  <c r="V96" i="34"/>
  <c r="T96" i="34"/>
  <c r="R96" i="34"/>
  <c r="P96" i="34"/>
  <c r="N96" i="34"/>
  <c r="L96" i="34"/>
  <c r="J96" i="34"/>
  <c r="G96" i="34"/>
  <c r="BP95" i="34"/>
  <c r="BP109" i="34" s="1"/>
  <c r="BN95" i="34"/>
  <c r="BN109" i="34" s="1"/>
  <c r="BM123" i="34" s="1"/>
  <c r="BL95" i="34"/>
  <c r="BJ95" i="34"/>
  <c r="BJ109" i="34" s="1"/>
  <c r="BI123" i="34" s="1"/>
  <c r="BH95" i="34"/>
  <c r="BH109" i="34" s="1"/>
  <c r="BF95" i="34"/>
  <c r="BF109" i="34" s="1"/>
  <c r="BE123" i="34" s="1"/>
  <c r="BD95" i="34"/>
  <c r="BD109" i="34" s="1"/>
  <c r="BC123" i="34" s="1"/>
  <c r="BB95" i="34"/>
  <c r="BB109" i="34" s="1"/>
  <c r="BA123" i="34" s="1"/>
  <c r="AZ95" i="34"/>
  <c r="AZ109" i="34" s="1"/>
  <c r="AX95" i="34"/>
  <c r="AX109" i="34" s="1"/>
  <c r="AW123" i="34" s="1"/>
  <c r="AV95" i="34"/>
  <c r="AT95" i="34"/>
  <c r="AT109" i="34" s="1"/>
  <c r="AS123" i="34" s="1"/>
  <c r="AR95" i="34"/>
  <c r="AR109" i="34" s="1"/>
  <c r="AP95" i="34"/>
  <c r="AP109" i="34" s="1"/>
  <c r="AO123" i="34" s="1"/>
  <c r="AN95" i="34"/>
  <c r="AN109" i="34" s="1"/>
  <c r="AM123" i="34" s="1"/>
  <c r="AL95" i="34"/>
  <c r="AL109" i="34" s="1"/>
  <c r="AJ95" i="34"/>
  <c r="AJ109" i="34" s="1"/>
  <c r="AH95" i="34"/>
  <c r="AH109" i="34" s="1"/>
  <c r="AG123" i="34" s="1"/>
  <c r="AF95" i="34"/>
  <c r="AD95" i="34"/>
  <c r="AD109" i="34" s="1"/>
  <c r="AC123" i="34" s="1"/>
  <c r="AB95" i="34"/>
  <c r="AB109" i="34" s="1"/>
  <c r="Z95" i="34"/>
  <c r="Z109" i="34" s="1"/>
  <c r="Y123" i="34" s="1"/>
  <c r="X95" i="34"/>
  <c r="X109" i="34" s="1"/>
  <c r="W123" i="34" s="1"/>
  <c r="V95" i="34"/>
  <c r="V109" i="34" s="1"/>
  <c r="T95" i="34"/>
  <c r="T109" i="34" s="1"/>
  <c r="R95" i="34"/>
  <c r="R109" i="34" s="1"/>
  <c r="Q123" i="34" s="1"/>
  <c r="P95" i="34"/>
  <c r="N95" i="34"/>
  <c r="N109" i="34" s="1"/>
  <c r="M123" i="34" s="1"/>
  <c r="L95" i="34"/>
  <c r="L109" i="34" s="1"/>
  <c r="J95" i="34"/>
  <c r="J109" i="34" s="1"/>
  <c r="I123" i="34" s="1"/>
  <c r="G95" i="34"/>
  <c r="AG38" i="34"/>
  <c r="AI38" i="34"/>
  <c r="AK38" i="34"/>
  <c r="AM38" i="34"/>
  <c r="AO38" i="34"/>
  <c r="AQ38" i="34"/>
  <c r="AS38" i="34"/>
  <c r="AU38" i="34"/>
  <c r="AW38" i="34"/>
  <c r="AY38" i="34"/>
  <c r="BA38" i="34"/>
  <c r="BC38" i="34"/>
  <c r="BE38" i="34"/>
  <c r="BG38" i="34"/>
  <c r="BI38" i="34"/>
  <c r="BK38" i="34"/>
  <c r="BM38" i="34"/>
  <c r="AG39" i="34"/>
  <c r="AI39" i="34"/>
  <c r="AK39" i="34"/>
  <c r="AM39" i="34"/>
  <c r="AO39" i="34"/>
  <c r="AQ39" i="34"/>
  <c r="AS39" i="34"/>
  <c r="AU39" i="34"/>
  <c r="AW39" i="34"/>
  <c r="AY39" i="34"/>
  <c r="BA39" i="34"/>
  <c r="BC39" i="34"/>
  <c r="BE39" i="34"/>
  <c r="BG39" i="34"/>
  <c r="BI39" i="34"/>
  <c r="BK39" i="34"/>
  <c r="BM39" i="34"/>
  <c r="AG40" i="34"/>
  <c r="AI40" i="34"/>
  <c r="AK40" i="34"/>
  <c r="AM40" i="34"/>
  <c r="AO40" i="34"/>
  <c r="AQ40" i="34"/>
  <c r="AS40" i="34"/>
  <c r="AU40" i="34"/>
  <c r="AW40" i="34"/>
  <c r="AY40" i="34"/>
  <c r="BA40" i="34"/>
  <c r="BC40" i="34"/>
  <c r="BE40" i="34"/>
  <c r="BG40" i="34"/>
  <c r="BI40" i="34"/>
  <c r="BK40" i="34"/>
  <c r="BM40" i="34"/>
  <c r="AG41" i="34"/>
  <c r="AI41" i="34"/>
  <c r="AK41" i="34"/>
  <c r="AM41" i="34"/>
  <c r="AO41" i="34"/>
  <c r="AQ41" i="34"/>
  <c r="AS41" i="34"/>
  <c r="AU41" i="34"/>
  <c r="AW41" i="34"/>
  <c r="AY41" i="34"/>
  <c r="BA41" i="34"/>
  <c r="BC41" i="34"/>
  <c r="BE41" i="34"/>
  <c r="BG41" i="34"/>
  <c r="BI41" i="34"/>
  <c r="BK41" i="34"/>
  <c r="BM41" i="34"/>
  <c r="AG42" i="34"/>
  <c r="AI42" i="34"/>
  <c r="AK42" i="34"/>
  <c r="AM42" i="34"/>
  <c r="AO42" i="34"/>
  <c r="AQ42" i="34"/>
  <c r="AS42" i="34"/>
  <c r="AU42" i="34"/>
  <c r="AW42" i="34"/>
  <c r="AY42" i="34"/>
  <c r="BA42" i="34"/>
  <c r="BC42" i="34"/>
  <c r="BE42" i="34"/>
  <c r="BG42" i="34"/>
  <c r="BI42" i="34"/>
  <c r="BK42" i="34"/>
  <c r="BM42" i="34"/>
  <c r="AG43" i="34"/>
  <c r="AI43" i="34"/>
  <c r="AK43" i="34"/>
  <c r="AM43" i="34"/>
  <c r="AO43" i="34"/>
  <c r="AQ43" i="34"/>
  <c r="AS43" i="34"/>
  <c r="AU43" i="34"/>
  <c r="AW43" i="34"/>
  <c r="AY43" i="34"/>
  <c r="BA43" i="34"/>
  <c r="BC43" i="34"/>
  <c r="BE43" i="34"/>
  <c r="BG43" i="34"/>
  <c r="BI43" i="34"/>
  <c r="BK43" i="34"/>
  <c r="BM43" i="34"/>
  <c r="AG44" i="34"/>
  <c r="AI44" i="34"/>
  <c r="AK44" i="34"/>
  <c r="AM44" i="34"/>
  <c r="AO44" i="34"/>
  <c r="AQ44" i="34"/>
  <c r="AS44" i="34"/>
  <c r="AU44" i="34"/>
  <c r="AW44" i="34"/>
  <c r="AY44" i="34"/>
  <c r="BA44" i="34"/>
  <c r="BC44" i="34"/>
  <c r="BE44" i="34"/>
  <c r="BG44" i="34"/>
  <c r="BI44" i="34"/>
  <c r="BK44" i="34"/>
  <c r="BM44" i="34"/>
  <c r="AG45" i="34"/>
  <c r="AG46" i="34" s="1"/>
  <c r="AI45" i="34"/>
  <c r="AK45" i="34"/>
  <c r="AM45" i="34"/>
  <c r="AO45" i="34"/>
  <c r="AQ45" i="34"/>
  <c r="AS45" i="34"/>
  <c r="AU45" i="34"/>
  <c r="AW45" i="34"/>
  <c r="AW46" i="34" s="1"/>
  <c r="AY45" i="34"/>
  <c r="BA45" i="34"/>
  <c r="BC45" i="34"/>
  <c r="BE45" i="34"/>
  <c r="BG45" i="34"/>
  <c r="BI45" i="34"/>
  <c r="BK45" i="34"/>
  <c r="BM45" i="34"/>
  <c r="BM46" i="34" s="1"/>
  <c r="BC46" i="34"/>
  <c r="J58" i="34"/>
  <c r="L58" i="34"/>
  <c r="N58" i="34"/>
  <c r="P58" i="34"/>
  <c r="R58" i="34"/>
  <c r="T58" i="34"/>
  <c r="V58" i="34"/>
  <c r="X58" i="34"/>
  <c r="Z58" i="34"/>
  <c r="AB58" i="34"/>
  <c r="AD58" i="34"/>
  <c r="AF58" i="34"/>
  <c r="AH58" i="34"/>
  <c r="AJ58" i="34"/>
  <c r="AL58" i="34"/>
  <c r="AN58" i="34"/>
  <c r="AP58" i="34"/>
  <c r="AR58" i="34"/>
  <c r="AT58" i="34"/>
  <c r="AV58" i="34"/>
  <c r="AX58" i="34"/>
  <c r="AZ58" i="34"/>
  <c r="BB58" i="34"/>
  <c r="BD58" i="34"/>
  <c r="BF58" i="34"/>
  <c r="BH58" i="34"/>
  <c r="BJ58" i="34"/>
  <c r="BL58" i="34"/>
  <c r="BN58" i="34"/>
  <c r="BP58" i="34"/>
  <c r="J59" i="34"/>
  <c r="L59" i="34"/>
  <c r="N59" i="34"/>
  <c r="P59" i="34"/>
  <c r="R59" i="34"/>
  <c r="T59" i="34"/>
  <c r="V59" i="34"/>
  <c r="X59" i="34"/>
  <c r="Z59" i="34"/>
  <c r="AB59" i="34"/>
  <c r="AD59" i="34"/>
  <c r="AF59" i="34"/>
  <c r="AH59" i="34"/>
  <c r="AJ59" i="34"/>
  <c r="AL59" i="34"/>
  <c r="AN59" i="34"/>
  <c r="AP59" i="34"/>
  <c r="AR59" i="34"/>
  <c r="AT59" i="34"/>
  <c r="AV59" i="34"/>
  <c r="AX59" i="34"/>
  <c r="AZ59" i="34"/>
  <c r="BB59" i="34"/>
  <c r="BD59" i="34"/>
  <c r="BF59" i="34"/>
  <c r="BH59" i="34"/>
  <c r="BJ59" i="34"/>
  <c r="BL59" i="34"/>
  <c r="BN59" i="34"/>
  <c r="BP59" i="34"/>
  <c r="J60" i="34"/>
  <c r="L60" i="34"/>
  <c r="N60" i="34"/>
  <c r="P60" i="34"/>
  <c r="R60" i="34"/>
  <c r="T60" i="34"/>
  <c r="V60" i="34"/>
  <c r="X60" i="34"/>
  <c r="Z60" i="34"/>
  <c r="AB60" i="34"/>
  <c r="AD60" i="34"/>
  <c r="AF60" i="34"/>
  <c r="AH60" i="34"/>
  <c r="AJ60" i="34"/>
  <c r="AL60" i="34"/>
  <c r="AN60" i="34"/>
  <c r="AP60" i="34"/>
  <c r="AR60" i="34"/>
  <c r="AT60" i="34"/>
  <c r="AV60" i="34"/>
  <c r="AX60" i="34"/>
  <c r="AZ60" i="34"/>
  <c r="BB60" i="34"/>
  <c r="BD60" i="34"/>
  <c r="BF60" i="34"/>
  <c r="BH60" i="34"/>
  <c r="BJ60" i="34"/>
  <c r="BL60" i="34"/>
  <c r="BN60" i="34"/>
  <c r="BP60" i="34"/>
  <c r="J61" i="34"/>
  <c r="L61" i="34"/>
  <c r="N61" i="34"/>
  <c r="P61" i="34"/>
  <c r="R61" i="34"/>
  <c r="T61" i="34"/>
  <c r="V61" i="34"/>
  <c r="X61" i="34"/>
  <c r="Z61" i="34"/>
  <c r="AB61" i="34"/>
  <c r="AD61" i="34"/>
  <c r="AF61" i="34"/>
  <c r="AH61" i="34"/>
  <c r="AJ61" i="34"/>
  <c r="AL61" i="34"/>
  <c r="AN61" i="34"/>
  <c r="AP61" i="34"/>
  <c r="AR61" i="34"/>
  <c r="AT61" i="34"/>
  <c r="AV61" i="34"/>
  <c r="AX61" i="34"/>
  <c r="AZ61" i="34"/>
  <c r="BB61" i="34"/>
  <c r="BD61" i="34"/>
  <c r="BF61" i="34"/>
  <c r="BH61" i="34"/>
  <c r="BJ61" i="34"/>
  <c r="BL61" i="34"/>
  <c r="BP61" i="34"/>
  <c r="J62" i="34"/>
  <c r="L62" i="34"/>
  <c r="N62" i="34"/>
  <c r="P62" i="34"/>
  <c r="R62" i="34"/>
  <c r="T62" i="34"/>
  <c r="V62" i="34"/>
  <c r="X62" i="34"/>
  <c r="Z62" i="34"/>
  <c r="AB62" i="34"/>
  <c r="AD62" i="34"/>
  <c r="AF62" i="34"/>
  <c r="AH62" i="34"/>
  <c r="AJ62" i="34"/>
  <c r="AL62" i="34"/>
  <c r="AN62" i="34"/>
  <c r="AP62" i="34"/>
  <c r="AR62" i="34"/>
  <c r="AT62" i="34"/>
  <c r="AV62" i="34"/>
  <c r="AX62" i="34"/>
  <c r="AZ62" i="34"/>
  <c r="BB62" i="34"/>
  <c r="BD62" i="34"/>
  <c r="BF62" i="34"/>
  <c r="BH62" i="34"/>
  <c r="BJ62" i="34"/>
  <c r="BL62" i="34"/>
  <c r="BN62" i="34"/>
  <c r="BP62" i="34"/>
  <c r="J63" i="34"/>
  <c r="L63" i="34"/>
  <c r="N63" i="34"/>
  <c r="P63" i="34"/>
  <c r="R63" i="34"/>
  <c r="T63" i="34"/>
  <c r="V63" i="34"/>
  <c r="X63" i="34"/>
  <c r="Z63" i="34"/>
  <c r="AB63" i="34"/>
  <c r="AD63" i="34"/>
  <c r="AF63" i="34"/>
  <c r="AH63" i="34"/>
  <c r="AJ63" i="34"/>
  <c r="AL63" i="34"/>
  <c r="AN63" i="34"/>
  <c r="AP63" i="34"/>
  <c r="AR63" i="34"/>
  <c r="AT63" i="34"/>
  <c r="AV63" i="34"/>
  <c r="AX63" i="34"/>
  <c r="AZ63" i="34"/>
  <c r="BB63" i="34"/>
  <c r="BD63" i="34"/>
  <c r="BF63" i="34"/>
  <c r="BH63" i="34"/>
  <c r="BJ63" i="34"/>
  <c r="BL63" i="34"/>
  <c r="BN63" i="34"/>
  <c r="BP63" i="34"/>
  <c r="J64" i="34"/>
  <c r="L64" i="34"/>
  <c r="N64" i="34"/>
  <c r="P64" i="34"/>
  <c r="R64" i="34"/>
  <c r="T64" i="34"/>
  <c r="V64" i="34"/>
  <c r="X64" i="34"/>
  <c r="Z64" i="34"/>
  <c r="AB64" i="34"/>
  <c r="AD64" i="34"/>
  <c r="AF64" i="34"/>
  <c r="AH64" i="34"/>
  <c r="AJ64" i="34"/>
  <c r="AL64" i="34"/>
  <c r="AN64" i="34"/>
  <c r="AP64" i="34"/>
  <c r="AR64" i="34"/>
  <c r="AT64" i="34"/>
  <c r="AV64" i="34"/>
  <c r="AX64" i="34"/>
  <c r="AZ64" i="34"/>
  <c r="BB64" i="34"/>
  <c r="BD64" i="34"/>
  <c r="BF64" i="34"/>
  <c r="BH64" i="34"/>
  <c r="BJ64" i="34"/>
  <c r="BL64" i="34"/>
  <c r="BN64" i="34"/>
  <c r="BP64" i="34"/>
  <c r="J65" i="34"/>
  <c r="L65" i="34"/>
  <c r="N65" i="34"/>
  <c r="P65" i="34"/>
  <c r="R65" i="34"/>
  <c r="T65" i="34"/>
  <c r="V65" i="34"/>
  <c r="X65" i="34"/>
  <c r="Z65" i="34"/>
  <c r="AB65" i="34"/>
  <c r="AD65" i="34"/>
  <c r="AF65" i="34"/>
  <c r="AH65" i="34"/>
  <c r="AJ65" i="34"/>
  <c r="AL65" i="34"/>
  <c r="AN65" i="34"/>
  <c r="AP65" i="34"/>
  <c r="AR65" i="34"/>
  <c r="AT65" i="34"/>
  <c r="AV65" i="34"/>
  <c r="AX65" i="34"/>
  <c r="AZ65" i="34"/>
  <c r="BB65" i="34"/>
  <c r="BD65" i="34"/>
  <c r="BF65" i="34"/>
  <c r="BH65" i="34"/>
  <c r="BJ65" i="34"/>
  <c r="BL65" i="34"/>
  <c r="BN65" i="34"/>
  <c r="BP65" i="34"/>
  <c r="J66" i="34"/>
  <c r="L66" i="34"/>
  <c r="N66" i="34"/>
  <c r="P66" i="34"/>
  <c r="R66" i="34"/>
  <c r="T66" i="34"/>
  <c r="V66" i="34"/>
  <c r="X66" i="34"/>
  <c r="Z66" i="34"/>
  <c r="AB66" i="34"/>
  <c r="AD66" i="34"/>
  <c r="AF66" i="34"/>
  <c r="AH66" i="34"/>
  <c r="AJ66" i="34"/>
  <c r="AL66" i="34"/>
  <c r="AN66" i="34"/>
  <c r="AP66" i="34"/>
  <c r="AR66" i="34"/>
  <c r="AT66" i="34"/>
  <c r="AV66" i="34"/>
  <c r="AX66" i="34"/>
  <c r="AZ66" i="34"/>
  <c r="BB66" i="34"/>
  <c r="BD66" i="34"/>
  <c r="BF66" i="34"/>
  <c r="BH66" i="34"/>
  <c r="BJ66" i="34"/>
  <c r="BL66" i="34"/>
  <c r="BN66" i="34"/>
  <c r="BP66" i="34"/>
  <c r="J67" i="34"/>
  <c r="L67" i="34"/>
  <c r="N67" i="34"/>
  <c r="P67" i="34"/>
  <c r="R67" i="34"/>
  <c r="T67" i="34"/>
  <c r="V67" i="34"/>
  <c r="X67" i="34"/>
  <c r="Z67" i="34"/>
  <c r="AB67" i="34"/>
  <c r="AD67" i="34"/>
  <c r="AF67" i="34"/>
  <c r="AH67" i="34"/>
  <c r="AJ67" i="34"/>
  <c r="AL67" i="34"/>
  <c r="AN67" i="34"/>
  <c r="AP67" i="34"/>
  <c r="AR67" i="34"/>
  <c r="AT67" i="34"/>
  <c r="AV67" i="34"/>
  <c r="AX67" i="34"/>
  <c r="AZ67" i="34"/>
  <c r="BB67" i="34"/>
  <c r="BD67" i="34"/>
  <c r="BF67" i="34"/>
  <c r="BH67" i="34"/>
  <c r="BJ67" i="34"/>
  <c r="BL67" i="34"/>
  <c r="BN67" i="34"/>
  <c r="BP67" i="34"/>
  <c r="J68" i="34"/>
  <c r="L68" i="34"/>
  <c r="N68" i="34"/>
  <c r="P68" i="34"/>
  <c r="R68" i="34"/>
  <c r="T68" i="34"/>
  <c r="V68" i="34"/>
  <c r="X68" i="34"/>
  <c r="Z68" i="34"/>
  <c r="AB68" i="34"/>
  <c r="AD68" i="34"/>
  <c r="AF68" i="34"/>
  <c r="AH68" i="34"/>
  <c r="AJ68" i="34"/>
  <c r="AL68" i="34"/>
  <c r="AN68" i="34"/>
  <c r="AP68" i="34"/>
  <c r="AR68" i="34"/>
  <c r="AT68" i="34"/>
  <c r="AV68" i="34"/>
  <c r="AX68" i="34"/>
  <c r="AZ68" i="34"/>
  <c r="BB68" i="34"/>
  <c r="BD68" i="34"/>
  <c r="BF68" i="34"/>
  <c r="BH68" i="34"/>
  <c r="BJ68" i="34"/>
  <c r="BL68" i="34"/>
  <c r="BN68" i="34"/>
  <c r="BP68" i="34"/>
  <c r="J69" i="34"/>
  <c r="L69" i="34"/>
  <c r="N69" i="34"/>
  <c r="P69" i="34"/>
  <c r="R69" i="34"/>
  <c r="T69" i="34"/>
  <c r="V69" i="34"/>
  <c r="X69" i="34"/>
  <c r="Z69" i="34"/>
  <c r="AB69" i="34"/>
  <c r="AD69" i="34"/>
  <c r="AF69" i="34"/>
  <c r="AH69" i="34"/>
  <c r="AJ69" i="34"/>
  <c r="AL69" i="34"/>
  <c r="AN69" i="34"/>
  <c r="AP69" i="34"/>
  <c r="AR69" i="34"/>
  <c r="AT69" i="34"/>
  <c r="AV69" i="34"/>
  <c r="AX69" i="34"/>
  <c r="AZ69" i="34"/>
  <c r="BB69" i="34"/>
  <c r="BD69" i="34"/>
  <c r="BF69" i="34"/>
  <c r="BH69" i="34"/>
  <c r="BJ69" i="34"/>
  <c r="BL69" i="34"/>
  <c r="BN69" i="34"/>
  <c r="BP69" i="34"/>
  <c r="J70" i="34"/>
  <c r="L70" i="34"/>
  <c r="N70" i="34"/>
  <c r="P70" i="34"/>
  <c r="R70" i="34"/>
  <c r="T70" i="34"/>
  <c r="V70" i="34"/>
  <c r="X70" i="34"/>
  <c r="Z70" i="34"/>
  <c r="AB70" i="34"/>
  <c r="AD70" i="34"/>
  <c r="AF70" i="34"/>
  <c r="AH70" i="34"/>
  <c r="AJ70" i="34"/>
  <c r="AL70" i="34"/>
  <c r="AN70" i="34"/>
  <c r="AP70" i="34"/>
  <c r="AR70" i="34"/>
  <c r="AT70" i="34"/>
  <c r="AV70" i="34"/>
  <c r="AX70" i="34"/>
  <c r="AZ70" i="34"/>
  <c r="BB70" i="34"/>
  <c r="BD70" i="34"/>
  <c r="BF70" i="34"/>
  <c r="BH70" i="34"/>
  <c r="BJ70" i="34"/>
  <c r="BL70" i="34"/>
  <c r="BN70" i="34"/>
  <c r="BP70" i="34"/>
  <c r="L57" i="34"/>
  <c r="N57" i="34"/>
  <c r="N71" i="34" s="1"/>
  <c r="M85" i="34" s="1"/>
  <c r="P57" i="34"/>
  <c r="R57" i="34"/>
  <c r="T57" i="34"/>
  <c r="T71" i="34" s="1"/>
  <c r="V57" i="34"/>
  <c r="V71" i="34" s="1"/>
  <c r="U85" i="34" s="1"/>
  <c r="X57" i="34"/>
  <c r="Z57" i="34"/>
  <c r="AB57" i="34"/>
  <c r="AD57" i="34"/>
  <c r="AF57" i="34"/>
  <c r="AH57" i="34"/>
  <c r="AH71" i="34" s="1"/>
  <c r="AG85" i="34" s="1"/>
  <c r="AJ57" i="34"/>
  <c r="AL57" i="34"/>
  <c r="AL71" i="34" s="1"/>
  <c r="AK85" i="34" s="1"/>
  <c r="AN57" i="34"/>
  <c r="AP57" i="34"/>
  <c r="AR57" i="34"/>
  <c r="AT57" i="34"/>
  <c r="AV57" i="34"/>
  <c r="AX57" i="34"/>
  <c r="AZ57" i="34"/>
  <c r="BB57" i="34"/>
  <c r="BD57" i="34"/>
  <c r="BF57" i="34"/>
  <c r="BH57" i="34"/>
  <c r="BJ57" i="34"/>
  <c r="BL57" i="34"/>
  <c r="BN57" i="34"/>
  <c r="BP57" i="34"/>
  <c r="J57" i="34"/>
  <c r="AK125" i="34"/>
  <c r="AI125" i="34"/>
  <c r="AG125" i="34"/>
  <c r="AE125" i="34"/>
  <c r="AC125" i="34"/>
  <c r="AA125" i="34"/>
  <c r="Y125" i="34"/>
  <c r="AK88" i="34"/>
  <c r="AI88" i="34"/>
  <c r="AG88" i="34"/>
  <c r="AE88" i="34"/>
  <c r="AC88" i="34"/>
  <c r="AA88" i="34"/>
  <c r="Y88" i="34"/>
  <c r="AL82" i="34"/>
  <c r="AJ82" i="34"/>
  <c r="AH82" i="34"/>
  <c r="AF82" i="34"/>
  <c r="AD82" i="34"/>
  <c r="AB82" i="34"/>
  <c r="Z82" i="34"/>
  <c r="AL81" i="34"/>
  <c r="AJ81" i="34"/>
  <c r="AH81" i="34"/>
  <c r="AF81" i="34"/>
  <c r="AD81" i="34"/>
  <c r="AB81" i="34"/>
  <c r="Z81" i="34"/>
  <c r="AL80" i="34"/>
  <c r="AJ80" i="34"/>
  <c r="AH80" i="34"/>
  <c r="AF80" i="34"/>
  <c r="AD80" i="34"/>
  <c r="AB80" i="34"/>
  <c r="Z80" i="34"/>
  <c r="AL79" i="34"/>
  <c r="AJ79" i="34"/>
  <c r="AH79" i="34"/>
  <c r="AF79" i="34"/>
  <c r="AD79" i="34"/>
  <c r="AB79" i="34"/>
  <c r="Z79" i="34"/>
  <c r="AL78" i="34"/>
  <c r="AJ78" i="34"/>
  <c r="AH78" i="34"/>
  <c r="AF78" i="34"/>
  <c r="AD78" i="34"/>
  <c r="AB78" i="34"/>
  <c r="Z78" i="34"/>
  <c r="AL77" i="34"/>
  <c r="AJ77" i="34"/>
  <c r="AH77" i="34"/>
  <c r="AF77" i="34"/>
  <c r="AD77" i="34"/>
  <c r="AB77" i="34"/>
  <c r="Z77" i="34"/>
  <c r="AL76" i="34"/>
  <c r="AJ76" i="34"/>
  <c r="AH76" i="34"/>
  <c r="AF76" i="34"/>
  <c r="AD76" i="34"/>
  <c r="AB76" i="34"/>
  <c r="Z76" i="34"/>
  <c r="AL75" i="34"/>
  <c r="AL83" i="34" s="1"/>
  <c r="AJ75" i="34"/>
  <c r="AJ83" i="34" s="1"/>
  <c r="AH75" i="34"/>
  <c r="AH83" i="34" s="1"/>
  <c r="AF75" i="34"/>
  <c r="AF83" i="34" s="1"/>
  <c r="AD75" i="34"/>
  <c r="AD83" i="34" s="1"/>
  <c r="AB75" i="34"/>
  <c r="AB83" i="34" s="1"/>
  <c r="Z75" i="34"/>
  <c r="Z83" i="34" s="1"/>
  <c r="AD71" i="34"/>
  <c r="AK50" i="34"/>
  <c r="AI50" i="34"/>
  <c r="AG50" i="34"/>
  <c r="AE50" i="34"/>
  <c r="AC50" i="34"/>
  <c r="AA50" i="34"/>
  <c r="Y50" i="34"/>
  <c r="AE45" i="34"/>
  <c r="AC45" i="34"/>
  <c r="AA45" i="34"/>
  <c r="Y45" i="34"/>
  <c r="AE44" i="34"/>
  <c r="AC44" i="34"/>
  <c r="AA44" i="34"/>
  <c r="Y44" i="34"/>
  <c r="AE43" i="34"/>
  <c r="AC43" i="34"/>
  <c r="AA43" i="34"/>
  <c r="Y43" i="34"/>
  <c r="AE42" i="34"/>
  <c r="AC42" i="34"/>
  <c r="AA42" i="34"/>
  <c r="Y42" i="34"/>
  <c r="AE41" i="34"/>
  <c r="AC41" i="34"/>
  <c r="AA41" i="34"/>
  <c r="Y41" i="34"/>
  <c r="AE40" i="34"/>
  <c r="AC40" i="34"/>
  <c r="AA40" i="34"/>
  <c r="Y40" i="34"/>
  <c r="AE39" i="34"/>
  <c r="AC39" i="34"/>
  <c r="AA39" i="34"/>
  <c r="Y39" i="34"/>
  <c r="AE38" i="34"/>
  <c r="AE46" i="34" s="1"/>
  <c r="AC38" i="34"/>
  <c r="AC46" i="34" s="1"/>
  <c r="AA38" i="34"/>
  <c r="AA46" i="34" s="1"/>
  <c r="Y38" i="34"/>
  <c r="Y46" i="34" s="1"/>
  <c r="AK27" i="34"/>
  <c r="AK31" i="34" s="1"/>
  <c r="AK35" i="34" s="1"/>
  <c r="AI27" i="34"/>
  <c r="AI31" i="34" s="1"/>
  <c r="AI35" i="34" s="1"/>
  <c r="AG27" i="34"/>
  <c r="AG31" i="34" s="1"/>
  <c r="AG35" i="34" s="1"/>
  <c r="AE27" i="34"/>
  <c r="AE31" i="34" s="1"/>
  <c r="AE35" i="34" s="1"/>
  <c r="AC27" i="34"/>
  <c r="AC31" i="34" s="1"/>
  <c r="AC35" i="34" s="1"/>
  <c r="AA27" i="34"/>
  <c r="AA31" i="34" s="1"/>
  <c r="AA35" i="34" s="1"/>
  <c r="Y27" i="34"/>
  <c r="Y31" i="34" s="1"/>
  <c r="Y35" i="34" s="1"/>
  <c r="AK26" i="34"/>
  <c r="AK30" i="34" s="1"/>
  <c r="AK34" i="34" s="1"/>
  <c r="AI26" i="34"/>
  <c r="AI30" i="34" s="1"/>
  <c r="AI34" i="34" s="1"/>
  <c r="AG26" i="34"/>
  <c r="AG30" i="34" s="1"/>
  <c r="AG34" i="34" s="1"/>
  <c r="AE26" i="34"/>
  <c r="AE30" i="34" s="1"/>
  <c r="AE34" i="34" s="1"/>
  <c r="AC26" i="34"/>
  <c r="AC30" i="34" s="1"/>
  <c r="AC34" i="34" s="1"/>
  <c r="AA26" i="34"/>
  <c r="AA30" i="34" s="1"/>
  <c r="AA34" i="34" s="1"/>
  <c r="Y26" i="34"/>
  <c r="Y30" i="34" s="1"/>
  <c r="Y34" i="34" s="1"/>
  <c r="AK25" i="34"/>
  <c r="AK29" i="34" s="1"/>
  <c r="AK33" i="34" s="1"/>
  <c r="AI25" i="34"/>
  <c r="AI29" i="34" s="1"/>
  <c r="AI33" i="34" s="1"/>
  <c r="AG25" i="34"/>
  <c r="AG29" i="34" s="1"/>
  <c r="AG33" i="34" s="1"/>
  <c r="AE25" i="34"/>
  <c r="AE29" i="34" s="1"/>
  <c r="AE33" i="34" s="1"/>
  <c r="AC25" i="34"/>
  <c r="AC29" i="34" s="1"/>
  <c r="AC33" i="34" s="1"/>
  <c r="AA25" i="34"/>
  <c r="AA29" i="34" s="1"/>
  <c r="AA33" i="34" s="1"/>
  <c r="Y25" i="34"/>
  <c r="Y29" i="34" s="1"/>
  <c r="Y33" i="34" s="1"/>
  <c r="AK19" i="34"/>
  <c r="AK24" i="34" s="1"/>
  <c r="AK28" i="34" s="1"/>
  <c r="AK32" i="34" s="1"/>
  <c r="AI19" i="34"/>
  <c r="AI23" i="34" s="1"/>
  <c r="AG19" i="34"/>
  <c r="AG23" i="34" s="1"/>
  <c r="AE19" i="34"/>
  <c r="AE24" i="34" s="1"/>
  <c r="AE28" i="34" s="1"/>
  <c r="AE32" i="34" s="1"/>
  <c r="AC19" i="34"/>
  <c r="AC23" i="34" s="1"/>
  <c r="AA19" i="34"/>
  <c r="AA23" i="34" s="1"/>
  <c r="Y19" i="34"/>
  <c r="Y24" i="34" s="1"/>
  <c r="Y28" i="34" s="1"/>
  <c r="Y32" i="34" s="1"/>
  <c r="U125" i="34"/>
  <c r="S125" i="34"/>
  <c r="Q125" i="34"/>
  <c r="O125" i="34"/>
  <c r="M125" i="34"/>
  <c r="U88" i="34"/>
  <c r="S88" i="34"/>
  <c r="Q88" i="34"/>
  <c r="O88" i="34"/>
  <c r="M88" i="34"/>
  <c r="V82" i="34"/>
  <c r="T82" i="34"/>
  <c r="R82" i="34"/>
  <c r="P82" i="34"/>
  <c r="N82" i="34"/>
  <c r="V81" i="34"/>
  <c r="T81" i="34"/>
  <c r="R81" i="34"/>
  <c r="P81" i="34"/>
  <c r="N81" i="34"/>
  <c r="V80" i="34"/>
  <c r="T80" i="34"/>
  <c r="R80" i="34"/>
  <c r="P80" i="34"/>
  <c r="N80" i="34"/>
  <c r="V79" i="34"/>
  <c r="T79" i="34"/>
  <c r="R79" i="34"/>
  <c r="P79" i="34"/>
  <c r="N79" i="34"/>
  <c r="V78" i="34"/>
  <c r="T78" i="34"/>
  <c r="R78" i="34"/>
  <c r="P78" i="34"/>
  <c r="N78" i="34"/>
  <c r="V77" i="34"/>
  <c r="T77" i="34"/>
  <c r="R77" i="34"/>
  <c r="P77" i="34"/>
  <c r="N77" i="34"/>
  <c r="V76" i="34"/>
  <c r="T76" i="34"/>
  <c r="R76" i="34"/>
  <c r="P76" i="34"/>
  <c r="N76" i="34"/>
  <c r="V75" i="34"/>
  <c r="V83" i="34" s="1"/>
  <c r="T75" i="34"/>
  <c r="R75" i="34"/>
  <c r="R83" i="34" s="1"/>
  <c r="P75" i="34"/>
  <c r="N75" i="34"/>
  <c r="N83" i="34" s="1"/>
  <c r="U50" i="34"/>
  <c r="S50" i="34"/>
  <c r="Q50" i="34"/>
  <c r="O50" i="34"/>
  <c r="M50" i="34"/>
  <c r="U45" i="34"/>
  <c r="S45" i="34"/>
  <c r="Q45" i="34"/>
  <c r="O45" i="34"/>
  <c r="M45" i="34"/>
  <c r="U44" i="34"/>
  <c r="S44" i="34"/>
  <c r="Q44" i="34"/>
  <c r="O44" i="34"/>
  <c r="M44" i="34"/>
  <c r="U43" i="34"/>
  <c r="S43" i="34"/>
  <c r="Q43" i="34"/>
  <c r="O43" i="34"/>
  <c r="M43" i="34"/>
  <c r="U42" i="34"/>
  <c r="S42" i="34"/>
  <c r="Q42" i="34"/>
  <c r="O42" i="34"/>
  <c r="M42" i="34"/>
  <c r="U41" i="34"/>
  <c r="S41" i="34"/>
  <c r="Q41" i="34"/>
  <c r="O41" i="34"/>
  <c r="M41" i="34"/>
  <c r="U40" i="34"/>
  <c r="S40" i="34"/>
  <c r="Q40" i="34"/>
  <c r="O40" i="34"/>
  <c r="M40" i="34"/>
  <c r="U39" i="34"/>
  <c r="S39" i="34"/>
  <c r="Q39" i="34"/>
  <c r="O39" i="34"/>
  <c r="M39" i="34"/>
  <c r="U38" i="34"/>
  <c r="U46" i="34" s="1"/>
  <c r="S38" i="34"/>
  <c r="S46" i="34" s="1"/>
  <c r="Q38" i="34"/>
  <c r="Q46" i="34" s="1"/>
  <c r="O38" i="34"/>
  <c r="O46" i="34" s="1"/>
  <c r="M38" i="34"/>
  <c r="M46" i="34" s="1"/>
  <c r="U27" i="34"/>
  <c r="U31" i="34" s="1"/>
  <c r="U35" i="34" s="1"/>
  <c r="S27" i="34"/>
  <c r="S31" i="34" s="1"/>
  <c r="S35" i="34" s="1"/>
  <c r="Q27" i="34"/>
  <c r="Q31" i="34" s="1"/>
  <c r="Q35" i="34" s="1"/>
  <c r="O27" i="34"/>
  <c r="O31" i="34" s="1"/>
  <c r="O35" i="34" s="1"/>
  <c r="M27" i="34"/>
  <c r="M31" i="34" s="1"/>
  <c r="M35" i="34" s="1"/>
  <c r="U26" i="34"/>
  <c r="U30" i="34" s="1"/>
  <c r="U34" i="34" s="1"/>
  <c r="S26" i="34"/>
  <c r="S30" i="34" s="1"/>
  <c r="S34" i="34" s="1"/>
  <c r="Q26" i="34"/>
  <c r="Q30" i="34" s="1"/>
  <c r="Q34" i="34" s="1"/>
  <c r="O26" i="34"/>
  <c r="O30" i="34" s="1"/>
  <c r="O34" i="34" s="1"/>
  <c r="M26" i="34"/>
  <c r="M30" i="34" s="1"/>
  <c r="M34" i="34" s="1"/>
  <c r="U25" i="34"/>
  <c r="U29" i="34" s="1"/>
  <c r="U33" i="34" s="1"/>
  <c r="S25" i="34"/>
  <c r="S29" i="34" s="1"/>
  <c r="S33" i="34" s="1"/>
  <c r="Q25" i="34"/>
  <c r="Q29" i="34" s="1"/>
  <c r="Q33" i="34" s="1"/>
  <c r="O25" i="34"/>
  <c r="O29" i="34" s="1"/>
  <c r="O33" i="34" s="1"/>
  <c r="M25" i="34"/>
  <c r="M29" i="34" s="1"/>
  <c r="M33" i="34" s="1"/>
  <c r="U19" i="34"/>
  <c r="U23" i="34" s="1"/>
  <c r="S19" i="34"/>
  <c r="S24" i="34" s="1"/>
  <c r="S28" i="34" s="1"/>
  <c r="S32" i="34" s="1"/>
  <c r="Q19" i="34"/>
  <c r="Q24" i="34" s="1"/>
  <c r="Q28" i="34" s="1"/>
  <c r="Q32" i="34" s="1"/>
  <c r="O19" i="34"/>
  <c r="O23" i="34" s="1"/>
  <c r="M19" i="34"/>
  <c r="M23" i="34" s="1"/>
  <c r="AU125" i="34"/>
  <c r="AS125" i="34"/>
  <c r="AQ125" i="34"/>
  <c r="AO125" i="34"/>
  <c r="AM125" i="34"/>
  <c r="AU88" i="34"/>
  <c r="AS88" i="34"/>
  <c r="AQ88" i="34"/>
  <c r="AO88" i="34"/>
  <c r="AM88" i="34"/>
  <c r="AV82" i="34"/>
  <c r="AT82" i="34"/>
  <c r="AR82" i="34"/>
  <c r="AP82" i="34"/>
  <c r="AN82" i="34"/>
  <c r="AV81" i="34"/>
  <c r="AT81" i="34"/>
  <c r="AR81" i="34"/>
  <c r="AP81" i="34"/>
  <c r="AN81" i="34"/>
  <c r="AV80" i="34"/>
  <c r="AT80" i="34"/>
  <c r="AR80" i="34"/>
  <c r="AP80" i="34"/>
  <c r="AN80" i="34"/>
  <c r="AV79" i="34"/>
  <c r="AT79" i="34"/>
  <c r="AR79" i="34"/>
  <c r="AP79" i="34"/>
  <c r="AN79" i="34"/>
  <c r="AV78" i="34"/>
  <c r="AT78" i="34"/>
  <c r="AR78" i="34"/>
  <c r="AP78" i="34"/>
  <c r="AN78" i="34"/>
  <c r="AV77" i="34"/>
  <c r="AT77" i="34"/>
  <c r="AR77" i="34"/>
  <c r="AP77" i="34"/>
  <c r="AN77" i="34"/>
  <c r="AV76" i="34"/>
  <c r="AT76" i="34"/>
  <c r="AR76" i="34"/>
  <c r="AP76" i="34"/>
  <c r="AN76" i="34"/>
  <c r="AV75" i="34"/>
  <c r="AT75" i="34"/>
  <c r="AR75" i="34"/>
  <c r="AP75" i="34"/>
  <c r="AN75" i="34"/>
  <c r="AT71" i="34"/>
  <c r="AU50" i="34"/>
  <c r="AS50" i="34"/>
  <c r="AQ50" i="34"/>
  <c r="AO50" i="34"/>
  <c r="AM50" i="34"/>
  <c r="AU27" i="34"/>
  <c r="AU31" i="34" s="1"/>
  <c r="AU35" i="34" s="1"/>
  <c r="AS27" i="34"/>
  <c r="AS31" i="34" s="1"/>
  <c r="AS35" i="34" s="1"/>
  <c r="AQ27" i="34"/>
  <c r="AQ31" i="34" s="1"/>
  <c r="AQ35" i="34" s="1"/>
  <c r="AO27" i="34"/>
  <c r="AO31" i="34" s="1"/>
  <c r="AO35" i="34" s="1"/>
  <c r="AM27" i="34"/>
  <c r="AM31" i="34" s="1"/>
  <c r="AM35" i="34" s="1"/>
  <c r="AU26" i="34"/>
  <c r="AU30" i="34" s="1"/>
  <c r="AU34" i="34" s="1"/>
  <c r="AS26" i="34"/>
  <c r="AS30" i="34" s="1"/>
  <c r="AS34" i="34" s="1"/>
  <c r="AQ26" i="34"/>
  <c r="AQ30" i="34" s="1"/>
  <c r="AQ34" i="34" s="1"/>
  <c r="AO26" i="34"/>
  <c r="AO30" i="34" s="1"/>
  <c r="AO34" i="34" s="1"/>
  <c r="AM26" i="34"/>
  <c r="AM30" i="34" s="1"/>
  <c r="AM34" i="34" s="1"/>
  <c r="AU25" i="34"/>
  <c r="AU29" i="34" s="1"/>
  <c r="AU33" i="34" s="1"/>
  <c r="AS25" i="34"/>
  <c r="AS29" i="34" s="1"/>
  <c r="AS33" i="34" s="1"/>
  <c r="AQ25" i="34"/>
  <c r="AQ29" i="34" s="1"/>
  <c r="AQ33" i="34" s="1"/>
  <c r="AO25" i="34"/>
  <c r="AO29" i="34" s="1"/>
  <c r="AO33" i="34" s="1"/>
  <c r="AM25" i="34"/>
  <c r="AM29" i="34" s="1"/>
  <c r="AM33" i="34" s="1"/>
  <c r="AU19" i="34"/>
  <c r="AU23" i="34" s="1"/>
  <c r="AS19" i="34"/>
  <c r="AS23" i="34" s="1"/>
  <c r="AQ19" i="34"/>
  <c r="AQ23" i="34" s="1"/>
  <c r="AO19" i="34"/>
  <c r="AO24" i="34" s="1"/>
  <c r="AO28" i="34" s="1"/>
  <c r="AO32" i="34" s="1"/>
  <c r="AM19" i="34"/>
  <c r="AM23" i="34" s="1"/>
  <c r="BA125" i="34"/>
  <c r="AY125" i="34"/>
  <c r="AW125" i="34"/>
  <c r="BA88" i="34"/>
  <c r="AY88" i="34"/>
  <c r="AW88" i="34"/>
  <c r="BB82" i="34"/>
  <c r="AZ82" i="34"/>
  <c r="AX82" i="34"/>
  <c r="BB81" i="34"/>
  <c r="AZ81" i="34"/>
  <c r="AX81" i="34"/>
  <c r="BB80" i="34"/>
  <c r="AZ80" i="34"/>
  <c r="AX80" i="34"/>
  <c r="BB79" i="34"/>
  <c r="AZ79" i="34"/>
  <c r="AX79" i="34"/>
  <c r="BB78" i="34"/>
  <c r="AZ78" i="34"/>
  <c r="AX78" i="34"/>
  <c r="BB77" i="34"/>
  <c r="AZ77" i="34"/>
  <c r="AX77" i="34"/>
  <c r="BB76" i="34"/>
  <c r="AZ76" i="34"/>
  <c r="AX76" i="34"/>
  <c r="BB75" i="34"/>
  <c r="AZ75" i="34"/>
  <c r="AX75" i="34"/>
  <c r="BA50" i="34"/>
  <c r="AY50" i="34"/>
  <c r="AW50" i="34"/>
  <c r="BA27" i="34"/>
  <c r="BA31" i="34" s="1"/>
  <c r="BA35" i="34" s="1"/>
  <c r="AY27" i="34"/>
  <c r="AY31" i="34" s="1"/>
  <c r="AY35" i="34" s="1"/>
  <c r="AW27" i="34"/>
  <c r="AW31" i="34" s="1"/>
  <c r="AW35" i="34" s="1"/>
  <c r="BA26" i="34"/>
  <c r="BA30" i="34" s="1"/>
  <c r="BA34" i="34" s="1"/>
  <c r="AY26" i="34"/>
  <c r="AY30" i="34" s="1"/>
  <c r="AY34" i="34" s="1"/>
  <c r="AW26" i="34"/>
  <c r="AW30" i="34" s="1"/>
  <c r="AW34" i="34" s="1"/>
  <c r="BA25" i="34"/>
  <c r="BA29" i="34" s="1"/>
  <c r="BA33" i="34" s="1"/>
  <c r="AY25" i="34"/>
  <c r="AY29" i="34" s="1"/>
  <c r="AY33" i="34" s="1"/>
  <c r="AW25" i="34"/>
  <c r="AW29" i="34" s="1"/>
  <c r="AW33" i="34" s="1"/>
  <c r="BA19" i="34"/>
  <c r="BA24" i="34" s="1"/>
  <c r="BA28" i="34" s="1"/>
  <c r="BA32" i="34" s="1"/>
  <c r="AY19" i="34"/>
  <c r="AY24" i="34" s="1"/>
  <c r="AY28" i="34" s="1"/>
  <c r="AY32" i="34" s="1"/>
  <c r="AW19" i="34"/>
  <c r="AW24" i="34" s="1"/>
  <c r="AW28" i="34" s="1"/>
  <c r="AW32" i="34" s="1"/>
  <c r="CV157" i="34"/>
  <c r="CT157" i="34"/>
  <c r="CR157" i="34"/>
  <c r="CP157" i="34"/>
  <c r="CN157" i="34"/>
  <c r="CL157" i="34"/>
  <c r="CJ157" i="34"/>
  <c r="CH157" i="34"/>
  <c r="CF157" i="34"/>
  <c r="CD157" i="34"/>
  <c r="CV156" i="34"/>
  <c r="CT156" i="34"/>
  <c r="CR156" i="34"/>
  <c r="CP156" i="34"/>
  <c r="CN156" i="34"/>
  <c r="CL156" i="34"/>
  <c r="CJ156" i="34"/>
  <c r="CH156" i="34"/>
  <c r="CF156" i="34"/>
  <c r="CD156" i="34"/>
  <c r="CV155" i="34"/>
  <c r="CT155" i="34"/>
  <c r="CR155" i="34"/>
  <c r="CP155" i="34"/>
  <c r="CN155" i="34"/>
  <c r="CL155" i="34"/>
  <c r="CJ155" i="34"/>
  <c r="CH155" i="34"/>
  <c r="CF155" i="34"/>
  <c r="CD155" i="34"/>
  <c r="CV154" i="34"/>
  <c r="CT154" i="34"/>
  <c r="CR154" i="34"/>
  <c r="CP154" i="34"/>
  <c r="CN154" i="34"/>
  <c r="CL154" i="34"/>
  <c r="CJ154" i="34"/>
  <c r="CH154" i="34"/>
  <c r="CF154" i="34"/>
  <c r="CD154" i="34"/>
  <c r="CV153" i="34"/>
  <c r="CT153" i="34"/>
  <c r="CR153" i="34"/>
  <c r="CP153" i="34"/>
  <c r="CN153" i="34"/>
  <c r="CL153" i="34"/>
  <c r="CJ153" i="34"/>
  <c r="CH153" i="34"/>
  <c r="CF153" i="34"/>
  <c r="CD153" i="34"/>
  <c r="CV152" i="34"/>
  <c r="CT152" i="34"/>
  <c r="CR152" i="34"/>
  <c r="CP152" i="34"/>
  <c r="CN152" i="34"/>
  <c r="CL152" i="34"/>
  <c r="CJ152" i="34"/>
  <c r="CH152" i="34"/>
  <c r="CF152" i="34"/>
  <c r="CD152" i="34"/>
  <c r="CV151" i="34"/>
  <c r="CT151" i="34"/>
  <c r="CR151" i="34"/>
  <c r="CP151" i="34"/>
  <c r="CN151" i="34"/>
  <c r="CL151" i="34"/>
  <c r="CJ151" i="34"/>
  <c r="CH151" i="34"/>
  <c r="CF151" i="34"/>
  <c r="CD151" i="34"/>
  <c r="CV150" i="34"/>
  <c r="CT150" i="34"/>
  <c r="CR150" i="34"/>
  <c r="CP150" i="34"/>
  <c r="CN150" i="34"/>
  <c r="CL150" i="34"/>
  <c r="CJ150" i="34"/>
  <c r="CH150" i="34"/>
  <c r="CF150" i="34"/>
  <c r="CF158" i="34" s="1"/>
  <c r="CD150" i="34"/>
  <c r="CV145" i="34"/>
  <c r="CT145" i="34"/>
  <c r="CR145" i="34"/>
  <c r="CP145" i="34"/>
  <c r="CN145" i="34"/>
  <c r="CL145" i="34"/>
  <c r="CJ145" i="34"/>
  <c r="CH145" i="34"/>
  <c r="CF145" i="34"/>
  <c r="CD145" i="34"/>
  <c r="CA145" i="34"/>
  <c r="CV144" i="34"/>
  <c r="CT144" i="34"/>
  <c r="CR144" i="34"/>
  <c r="CP144" i="34"/>
  <c r="CN144" i="34"/>
  <c r="CL144" i="34"/>
  <c r="CJ144" i="34"/>
  <c r="CH144" i="34"/>
  <c r="CF144" i="34"/>
  <c r="CD144" i="34"/>
  <c r="CA144" i="34"/>
  <c r="CV143" i="34"/>
  <c r="CT143" i="34"/>
  <c r="CR143" i="34"/>
  <c r="CP143" i="34"/>
  <c r="CN143" i="34"/>
  <c r="CL143" i="34"/>
  <c r="CJ143" i="34"/>
  <c r="CH143" i="34"/>
  <c r="CF143" i="34"/>
  <c r="CD143" i="34"/>
  <c r="CA143" i="34"/>
  <c r="CV142" i="34"/>
  <c r="CT142" i="34"/>
  <c r="CR142" i="34"/>
  <c r="CP142" i="34"/>
  <c r="CN142" i="34"/>
  <c r="CL142" i="34"/>
  <c r="CJ142" i="34"/>
  <c r="CH142" i="34"/>
  <c r="CF142" i="34"/>
  <c r="CD142" i="34"/>
  <c r="CA142" i="34"/>
  <c r="CV141" i="34"/>
  <c r="CT141" i="34"/>
  <c r="CR141" i="34"/>
  <c r="CP141" i="34"/>
  <c r="CN141" i="34"/>
  <c r="CL141" i="34"/>
  <c r="CJ141" i="34"/>
  <c r="CH141" i="34"/>
  <c r="CF141" i="34"/>
  <c r="CD141" i="34"/>
  <c r="CA141" i="34"/>
  <c r="CV140" i="34"/>
  <c r="CT140" i="34"/>
  <c r="CR140" i="34"/>
  <c r="CP140" i="34"/>
  <c r="CN140" i="34"/>
  <c r="CL140" i="34"/>
  <c r="CJ140" i="34"/>
  <c r="CH140" i="34"/>
  <c r="CF140" i="34"/>
  <c r="CD140" i="34"/>
  <c r="CA140" i="34"/>
  <c r="CV139" i="34"/>
  <c r="CT139" i="34"/>
  <c r="CR139" i="34"/>
  <c r="CP139" i="34"/>
  <c r="CN139" i="34"/>
  <c r="CL139" i="34"/>
  <c r="CJ139" i="34"/>
  <c r="CH139" i="34"/>
  <c r="CF139" i="34"/>
  <c r="CD139" i="34"/>
  <c r="CA139" i="34"/>
  <c r="CV138" i="34"/>
  <c r="CT138" i="34"/>
  <c r="CR138" i="34"/>
  <c r="CP138" i="34"/>
  <c r="CN138" i="34"/>
  <c r="CL138" i="34"/>
  <c r="CJ138" i="34"/>
  <c r="CH138" i="34"/>
  <c r="CF138" i="34"/>
  <c r="CD138" i="34"/>
  <c r="CA138" i="34"/>
  <c r="CV137" i="34"/>
  <c r="CT137" i="34"/>
  <c r="CR137" i="34"/>
  <c r="CP137" i="34"/>
  <c r="CN137" i="34"/>
  <c r="CL137" i="34"/>
  <c r="CJ137" i="34"/>
  <c r="CH137" i="34"/>
  <c r="CF137" i="34"/>
  <c r="CD137" i="34"/>
  <c r="CA137" i="34"/>
  <c r="CV136" i="34"/>
  <c r="CT136" i="34"/>
  <c r="CR136" i="34"/>
  <c r="CP136" i="34"/>
  <c r="CN136" i="34"/>
  <c r="CL136" i="34"/>
  <c r="CJ136" i="34"/>
  <c r="CH136" i="34"/>
  <c r="CF136" i="34"/>
  <c r="CD136" i="34"/>
  <c r="CA136" i="34"/>
  <c r="CV135" i="34"/>
  <c r="CT135" i="34"/>
  <c r="CR135" i="34"/>
  <c r="CP135" i="34"/>
  <c r="CN135" i="34"/>
  <c r="CL135" i="34"/>
  <c r="CJ135" i="34"/>
  <c r="CH135" i="34"/>
  <c r="CF135" i="34"/>
  <c r="CD135" i="34"/>
  <c r="CA135" i="34"/>
  <c r="CV134" i="34"/>
  <c r="CT134" i="34"/>
  <c r="CR134" i="34"/>
  <c r="CP134" i="34"/>
  <c r="CN134" i="34"/>
  <c r="CL134" i="34"/>
  <c r="CJ134" i="34"/>
  <c r="CH134" i="34"/>
  <c r="CF134" i="34"/>
  <c r="CD134" i="34"/>
  <c r="CA134" i="34"/>
  <c r="CV133" i="34"/>
  <c r="CT133" i="34"/>
  <c r="CR133" i="34"/>
  <c r="CP133" i="34"/>
  <c r="CN133" i="34"/>
  <c r="CL133" i="34"/>
  <c r="CJ133" i="34"/>
  <c r="CH133" i="34"/>
  <c r="CF133" i="34"/>
  <c r="CD133" i="34"/>
  <c r="CA133" i="34"/>
  <c r="CV132" i="34"/>
  <c r="CT132" i="34"/>
  <c r="CR132" i="34"/>
  <c r="CP132" i="34"/>
  <c r="CN132" i="34"/>
  <c r="CL132" i="34"/>
  <c r="CJ132" i="34"/>
  <c r="CH132" i="34"/>
  <c r="CF132" i="34"/>
  <c r="CD132" i="34"/>
  <c r="CA132" i="34"/>
  <c r="CU125" i="34"/>
  <c r="CS125" i="34"/>
  <c r="CQ125" i="34"/>
  <c r="CO125" i="34"/>
  <c r="CM125" i="34"/>
  <c r="CK125" i="34"/>
  <c r="CI125" i="34"/>
  <c r="CG125" i="34"/>
  <c r="CE125" i="34"/>
  <c r="CC125" i="34"/>
  <c r="BO125" i="34"/>
  <c r="BM125" i="34"/>
  <c r="BK125" i="34"/>
  <c r="BI125" i="34"/>
  <c r="BG125" i="34"/>
  <c r="BE125" i="34"/>
  <c r="BC125" i="34"/>
  <c r="W125" i="34"/>
  <c r="K125" i="34"/>
  <c r="I125" i="34"/>
  <c r="CV120" i="34"/>
  <c r="CT120" i="34"/>
  <c r="CR120" i="34"/>
  <c r="CP120" i="34"/>
  <c r="CN120" i="34"/>
  <c r="CL120" i="34"/>
  <c r="CJ120" i="34"/>
  <c r="CH120" i="34"/>
  <c r="CF120" i="34"/>
  <c r="CD120" i="34"/>
  <c r="CV119" i="34"/>
  <c r="CT119" i="34"/>
  <c r="CR119" i="34"/>
  <c r="CP119" i="34"/>
  <c r="CN119" i="34"/>
  <c r="CL119" i="34"/>
  <c r="CJ119" i="34"/>
  <c r="CH119" i="34"/>
  <c r="CF119" i="34"/>
  <c r="CD119" i="34"/>
  <c r="CV118" i="34"/>
  <c r="CT118" i="34"/>
  <c r="CR118" i="34"/>
  <c r="CP118" i="34"/>
  <c r="CN118" i="34"/>
  <c r="CL118" i="34"/>
  <c r="CJ118" i="34"/>
  <c r="CH118" i="34"/>
  <c r="CF118" i="34"/>
  <c r="CD118" i="34"/>
  <c r="CV117" i="34"/>
  <c r="CT117" i="34"/>
  <c r="CR117" i="34"/>
  <c r="CP117" i="34"/>
  <c r="CN117" i="34"/>
  <c r="CL117" i="34"/>
  <c r="CJ117" i="34"/>
  <c r="CH117" i="34"/>
  <c r="CF117" i="34"/>
  <c r="CD117" i="34"/>
  <c r="CV116" i="34"/>
  <c r="CT116" i="34"/>
  <c r="CR116" i="34"/>
  <c r="CP116" i="34"/>
  <c r="CN116" i="34"/>
  <c r="CL116" i="34"/>
  <c r="CJ116" i="34"/>
  <c r="CH116" i="34"/>
  <c r="CF116" i="34"/>
  <c r="CD116" i="34"/>
  <c r="CV115" i="34"/>
  <c r="CT115" i="34"/>
  <c r="CR115" i="34"/>
  <c r="CP115" i="34"/>
  <c r="CN115" i="34"/>
  <c r="CL115" i="34"/>
  <c r="CJ115" i="34"/>
  <c r="CH115" i="34"/>
  <c r="CF115" i="34"/>
  <c r="CD115" i="34"/>
  <c r="CV114" i="34"/>
  <c r="CT114" i="34"/>
  <c r="CR114" i="34"/>
  <c r="CP114" i="34"/>
  <c r="CN114" i="34"/>
  <c r="CL114" i="34"/>
  <c r="CJ114" i="34"/>
  <c r="CH114" i="34"/>
  <c r="CF114" i="34"/>
  <c r="CD114" i="34"/>
  <c r="CV113" i="34"/>
  <c r="CT113" i="34"/>
  <c r="CT121" i="34" s="1"/>
  <c r="CR113" i="34"/>
  <c r="CP113" i="34"/>
  <c r="CN113" i="34"/>
  <c r="CL113" i="34"/>
  <c r="CJ113" i="34"/>
  <c r="CH113" i="34"/>
  <c r="CF113" i="34"/>
  <c r="CD113" i="34"/>
  <c r="CD121" i="34" s="1"/>
  <c r="CV108" i="34"/>
  <c r="CT108" i="34"/>
  <c r="CR108" i="34"/>
  <c r="CP108" i="34"/>
  <c r="CN108" i="34"/>
  <c r="CL108" i="34"/>
  <c r="CJ108" i="34"/>
  <c r="CH108" i="34"/>
  <c r="CF108" i="34"/>
  <c r="CD108" i="34"/>
  <c r="CA108" i="34"/>
  <c r="CV107" i="34"/>
  <c r="CT107" i="34"/>
  <c r="CR107" i="34"/>
  <c r="CP107" i="34"/>
  <c r="CN107" i="34"/>
  <c r="CL107" i="34"/>
  <c r="CJ107" i="34"/>
  <c r="CH107" i="34"/>
  <c r="CF107" i="34"/>
  <c r="CD107" i="34"/>
  <c r="CA107" i="34"/>
  <c r="CV106" i="34"/>
  <c r="CT106" i="34"/>
  <c r="CR106" i="34"/>
  <c r="CP106" i="34"/>
  <c r="CN106" i="34"/>
  <c r="CL106" i="34"/>
  <c r="CJ106" i="34"/>
  <c r="CH106" i="34"/>
  <c r="CF106" i="34"/>
  <c r="CD106" i="34"/>
  <c r="CA106" i="34"/>
  <c r="CV105" i="34"/>
  <c r="CT105" i="34"/>
  <c r="CR105" i="34"/>
  <c r="CP105" i="34"/>
  <c r="CN105" i="34"/>
  <c r="CL105" i="34"/>
  <c r="CJ105" i="34"/>
  <c r="CH105" i="34"/>
  <c r="CF105" i="34"/>
  <c r="CD105" i="34"/>
  <c r="CA105" i="34"/>
  <c r="CV104" i="34"/>
  <c r="CT104" i="34"/>
  <c r="CR104" i="34"/>
  <c r="CP104" i="34"/>
  <c r="CN104" i="34"/>
  <c r="CL104" i="34"/>
  <c r="CJ104" i="34"/>
  <c r="CH104" i="34"/>
  <c r="CF104" i="34"/>
  <c r="CD104" i="34"/>
  <c r="CA104" i="34"/>
  <c r="CV103" i="34"/>
  <c r="CT103" i="34"/>
  <c r="CR103" i="34"/>
  <c r="CP103" i="34"/>
  <c r="CN103" i="34"/>
  <c r="CL103" i="34"/>
  <c r="CJ103" i="34"/>
  <c r="CH103" i="34"/>
  <c r="CF103" i="34"/>
  <c r="CD103" i="34"/>
  <c r="CA103" i="34"/>
  <c r="CV102" i="34"/>
  <c r="CT102" i="34"/>
  <c r="CR102" i="34"/>
  <c r="CP102" i="34"/>
  <c r="CN102" i="34"/>
  <c r="CL102" i="34"/>
  <c r="CJ102" i="34"/>
  <c r="CH102" i="34"/>
  <c r="CF102" i="34"/>
  <c r="CD102" i="34"/>
  <c r="CA102" i="34"/>
  <c r="CV101" i="34"/>
  <c r="CT101" i="34"/>
  <c r="CR101" i="34"/>
  <c r="CP101" i="34"/>
  <c r="CN101" i="34"/>
  <c r="CL101" i="34"/>
  <c r="CJ101" i="34"/>
  <c r="CH101" i="34"/>
  <c r="CF101" i="34"/>
  <c r="CD101" i="34"/>
  <c r="CA101" i="34"/>
  <c r="CV100" i="34"/>
  <c r="CT100" i="34"/>
  <c r="CR100" i="34"/>
  <c r="CP100" i="34"/>
  <c r="CN100" i="34"/>
  <c r="CL100" i="34"/>
  <c r="CJ100" i="34"/>
  <c r="CH100" i="34"/>
  <c r="CF100" i="34"/>
  <c r="CD100" i="34"/>
  <c r="CA100" i="34"/>
  <c r="CV99" i="34"/>
  <c r="CT99" i="34"/>
  <c r="CR99" i="34"/>
  <c r="CP99" i="34"/>
  <c r="CN99" i="34"/>
  <c r="CL99" i="34"/>
  <c r="CJ99" i="34"/>
  <c r="CH99" i="34"/>
  <c r="CF99" i="34"/>
  <c r="CD99" i="34"/>
  <c r="CA99" i="34"/>
  <c r="CV98" i="34"/>
  <c r="CT98" i="34"/>
  <c r="CR98" i="34"/>
  <c r="CP98" i="34"/>
  <c r="CN98" i="34"/>
  <c r="CL98" i="34"/>
  <c r="CJ98" i="34"/>
  <c r="CH98" i="34"/>
  <c r="CF98" i="34"/>
  <c r="CD98" i="34"/>
  <c r="CA98" i="34"/>
  <c r="CV97" i="34"/>
  <c r="CT97" i="34"/>
  <c r="CR97" i="34"/>
  <c r="CP97" i="34"/>
  <c r="CN97" i="34"/>
  <c r="CL97" i="34"/>
  <c r="CJ97" i="34"/>
  <c r="CH97" i="34"/>
  <c r="CF97" i="34"/>
  <c r="CD97" i="34"/>
  <c r="CA97" i="34"/>
  <c r="CV96" i="34"/>
  <c r="CT96" i="34"/>
  <c r="CR96" i="34"/>
  <c r="CP96" i="34"/>
  <c r="CN96" i="34"/>
  <c r="CL96" i="34"/>
  <c r="CJ96" i="34"/>
  <c r="CH96" i="34"/>
  <c r="CF96" i="34"/>
  <c r="CD96" i="34"/>
  <c r="CA96" i="34"/>
  <c r="CV95" i="34"/>
  <c r="CT95" i="34"/>
  <c r="CR95" i="34"/>
  <c r="CP95" i="34"/>
  <c r="CN95" i="34"/>
  <c r="CL95" i="34"/>
  <c r="CJ95" i="34"/>
  <c r="CH95" i="34"/>
  <c r="CF95" i="34"/>
  <c r="CD95" i="34"/>
  <c r="CA95" i="34"/>
  <c r="CU88" i="34"/>
  <c r="CS88" i="34"/>
  <c r="CQ88" i="34"/>
  <c r="CO88" i="34"/>
  <c r="CM88" i="34"/>
  <c r="CK88" i="34"/>
  <c r="CI88" i="34"/>
  <c r="CG88" i="34"/>
  <c r="CE88" i="34"/>
  <c r="CC88" i="34"/>
  <c r="BO88" i="34"/>
  <c r="BM88" i="34"/>
  <c r="BK88" i="34"/>
  <c r="BI88" i="34"/>
  <c r="BG88" i="34"/>
  <c r="BE88" i="34"/>
  <c r="BC88" i="34"/>
  <c r="W88" i="34"/>
  <c r="K88" i="34"/>
  <c r="I88" i="34"/>
  <c r="CV82" i="34"/>
  <c r="CT82" i="34"/>
  <c r="CR82" i="34"/>
  <c r="CP82" i="34"/>
  <c r="CN82" i="34"/>
  <c r="CL82" i="34"/>
  <c r="CJ82" i="34"/>
  <c r="CH82" i="34"/>
  <c r="CF82" i="34"/>
  <c r="CD82" i="34"/>
  <c r="BP82" i="34"/>
  <c r="BN82" i="34"/>
  <c r="BL82" i="34"/>
  <c r="BJ82" i="34"/>
  <c r="BH82" i="34"/>
  <c r="BF82" i="34"/>
  <c r="BD82" i="34"/>
  <c r="X82" i="34"/>
  <c r="L82" i="34"/>
  <c r="J82" i="34"/>
  <c r="CV81" i="34"/>
  <c r="CT81" i="34"/>
  <c r="CR81" i="34"/>
  <c r="CP81" i="34"/>
  <c r="CN81" i="34"/>
  <c r="CL81" i="34"/>
  <c r="CJ81" i="34"/>
  <c r="CH81" i="34"/>
  <c r="CF81" i="34"/>
  <c r="CD81" i="34"/>
  <c r="BP81" i="34"/>
  <c r="BN81" i="34"/>
  <c r="BL81" i="34"/>
  <c r="BJ81" i="34"/>
  <c r="BH81" i="34"/>
  <c r="BF81" i="34"/>
  <c r="BD81" i="34"/>
  <c r="X81" i="34"/>
  <c r="L81" i="34"/>
  <c r="J81" i="34"/>
  <c r="CV80" i="34"/>
  <c r="CT80" i="34"/>
  <c r="CR80" i="34"/>
  <c r="CP80" i="34"/>
  <c r="CN80" i="34"/>
  <c r="CL80" i="34"/>
  <c r="CJ80" i="34"/>
  <c r="CH80" i="34"/>
  <c r="CF80" i="34"/>
  <c r="CD80" i="34"/>
  <c r="BP80" i="34"/>
  <c r="BN80" i="34"/>
  <c r="BL80" i="34"/>
  <c r="BJ80" i="34"/>
  <c r="BH80" i="34"/>
  <c r="BF80" i="34"/>
  <c r="BD80" i="34"/>
  <c r="X80" i="34"/>
  <c r="L80" i="34"/>
  <c r="J80" i="34"/>
  <c r="CV79" i="34"/>
  <c r="CT79" i="34"/>
  <c r="CR79" i="34"/>
  <c r="CP79" i="34"/>
  <c r="CN79" i="34"/>
  <c r="CL79" i="34"/>
  <c r="CJ79" i="34"/>
  <c r="CH79" i="34"/>
  <c r="CF79" i="34"/>
  <c r="CD79" i="34"/>
  <c r="BP79" i="34"/>
  <c r="BN79" i="34"/>
  <c r="BL79" i="34"/>
  <c r="BJ79" i="34"/>
  <c r="BH79" i="34"/>
  <c r="BF79" i="34"/>
  <c r="BD79" i="34"/>
  <c r="X79" i="34"/>
  <c r="L79" i="34"/>
  <c r="J79" i="34"/>
  <c r="CV78" i="34"/>
  <c r="CT78" i="34"/>
  <c r="CR78" i="34"/>
  <c r="CP78" i="34"/>
  <c r="CN78" i="34"/>
  <c r="CL78" i="34"/>
  <c r="CJ78" i="34"/>
  <c r="CH78" i="34"/>
  <c r="CF78" i="34"/>
  <c r="CD78" i="34"/>
  <c r="BP78" i="34"/>
  <c r="BN78" i="34"/>
  <c r="BL78" i="34"/>
  <c r="BJ78" i="34"/>
  <c r="BH78" i="34"/>
  <c r="BF78" i="34"/>
  <c r="BD78" i="34"/>
  <c r="X78" i="34"/>
  <c r="L78" i="34"/>
  <c r="J78" i="34"/>
  <c r="CV77" i="34"/>
  <c r="CT77" i="34"/>
  <c r="CR77" i="34"/>
  <c r="CP77" i="34"/>
  <c r="CN77" i="34"/>
  <c r="CL77" i="34"/>
  <c r="CJ77" i="34"/>
  <c r="CH77" i="34"/>
  <c r="CF77" i="34"/>
  <c r="CD77" i="34"/>
  <c r="BP77" i="34"/>
  <c r="BN77" i="34"/>
  <c r="BL77" i="34"/>
  <c r="BJ77" i="34"/>
  <c r="BH77" i="34"/>
  <c r="BF77" i="34"/>
  <c r="BD77" i="34"/>
  <c r="X77" i="34"/>
  <c r="L77" i="34"/>
  <c r="J77" i="34"/>
  <c r="CV76" i="34"/>
  <c r="CT76" i="34"/>
  <c r="CR76" i="34"/>
  <c r="CP76" i="34"/>
  <c r="CN76" i="34"/>
  <c r="CL76" i="34"/>
  <c r="CJ76" i="34"/>
  <c r="CH76" i="34"/>
  <c r="CF76" i="34"/>
  <c r="CD76" i="34"/>
  <c r="BP76" i="34"/>
  <c r="BN76" i="34"/>
  <c r="BL76" i="34"/>
  <c r="BJ76" i="34"/>
  <c r="BH76" i="34"/>
  <c r="BF76" i="34"/>
  <c r="BD76" i="34"/>
  <c r="X76" i="34"/>
  <c r="L76" i="34"/>
  <c r="J76" i="34"/>
  <c r="CV75" i="34"/>
  <c r="CV83" i="34" s="1"/>
  <c r="CT75" i="34"/>
  <c r="CR75" i="34"/>
  <c r="CR83" i="34" s="1"/>
  <c r="CP75" i="34"/>
  <c r="CP83" i="34" s="1"/>
  <c r="CN75" i="34"/>
  <c r="CL75" i="34"/>
  <c r="CJ75" i="34"/>
  <c r="CH75" i="34"/>
  <c r="CF75" i="34"/>
  <c r="CF83" i="34" s="1"/>
  <c r="CD75" i="34"/>
  <c r="BP75" i="34"/>
  <c r="BP83" i="34" s="1"/>
  <c r="BN75" i="34"/>
  <c r="BN83" i="34" s="1"/>
  <c r="BL75" i="34"/>
  <c r="BJ75" i="34"/>
  <c r="BH75" i="34"/>
  <c r="BF75" i="34"/>
  <c r="BD75" i="34"/>
  <c r="BD83" i="34" s="1"/>
  <c r="X75" i="34"/>
  <c r="L75" i="34"/>
  <c r="L83" i="34" s="1"/>
  <c r="J75" i="34"/>
  <c r="J83" i="34" s="1"/>
  <c r="CV70" i="34"/>
  <c r="CT70" i="34"/>
  <c r="CR70" i="34"/>
  <c r="CP70" i="34"/>
  <c r="CN70" i="34"/>
  <c r="CL70" i="34"/>
  <c r="CJ70" i="34"/>
  <c r="CH70" i="34"/>
  <c r="CF70" i="34"/>
  <c r="CD70" i="34"/>
  <c r="CA70" i="34"/>
  <c r="G70" i="34"/>
  <c r="CV69" i="34"/>
  <c r="CT69" i="34"/>
  <c r="CR69" i="34"/>
  <c r="CP69" i="34"/>
  <c r="CN69" i="34"/>
  <c r="CL69" i="34"/>
  <c r="CJ69" i="34"/>
  <c r="CH69" i="34"/>
  <c r="CF69" i="34"/>
  <c r="CD69" i="34"/>
  <c r="CA69" i="34"/>
  <c r="G69" i="34"/>
  <c r="CV68" i="34"/>
  <c r="CT68" i="34"/>
  <c r="CR68" i="34"/>
  <c r="CP68" i="34"/>
  <c r="CN68" i="34"/>
  <c r="CL68" i="34"/>
  <c r="CJ68" i="34"/>
  <c r="CH68" i="34"/>
  <c r="CF68" i="34"/>
  <c r="CD68" i="34"/>
  <c r="CA68" i="34"/>
  <c r="G68" i="34"/>
  <c r="CV67" i="34"/>
  <c r="CT67" i="34"/>
  <c r="CR67" i="34"/>
  <c r="CP67" i="34"/>
  <c r="CN67" i="34"/>
  <c r="CL67" i="34"/>
  <c r="CJ67" i="34"/>
  <c r="CH67" i="34"/>
  <c r="CF67" i="34"/>
  <c r="CD67" i="34"/>
  <c r="CA67" i="34"/>
  <c r="G67" i="34"/>
  <c r="CV66" i="34"/>
  <c r="CT66" i="34"/>
  <c r="CR66" i="34"/>
  <c r="CP66" i="34"/>
  <c r="CN66" i="34"/>
  <c r="CL66" i="34"/>
  <c r="CJ66" i="34"/>
  <c r="CH66" i="34"/>
  <c r="CF66" i="34"/>
  <c r="CD66" i="34"/>
  <c r="CA66" i="34"/>
  <c r="G66" i="34"/>
  <c r="CV65" i="34"/>
  <c r="CT65" i="34"/>
  <c r="CR65" i="34"/>
  <c r="CP65" i="34"/>
  <c r="CN65" i="34"/>
  <c r="CL65" i="34"/>
  <c r="CJ65" i="34"/>
  <c r="CH65" i="34"/>
  <c r="CF65" i="34"/>
  <c r="CD65" i="34"/>
  <c r="CA65" i="34"/>
  <c r="G65" i="34"/>
  <c r="CV64" i="34"/>
  <c r="CT64" i="34"/>
  <c r="CR64" i="34"/>
  <c r="CP64" i="34"/>
  <c r="CN64" i="34"/>
  <c r="CL64" i="34"/>
  <c r="CJ64" i="34"/>
  <c r="CH64" i="34"/>
  <c r="CF64" i="34"/>
  <c r="CD64" i="34"/>
  <c r="CA64" i="34"/>
  <c r="G64" i="34"/>
  <c r="CV63" i="34"/>
  <c r="CT63" i="34"/>
  <c r="CR63" i="34"/>
  <c r="CP63" i="34"/>
  <c r="CN63" i="34"/>
  <c r="CL63" i="34"/>
  <c r="CJ63" i="34"/>
  <c r="CH63" i="34"/>
  <c r="CF63" i="34"/>
  <c r="CD63" i="34"/>
  <c r="CA63" i="34"/>
  <c r="G63" i="34"/>
  <c r="CV62" i="34"/>
  <c r="CT62" i="34"/>
  <c r="CR62" i="34"/>
  <c r="CP62" i="34"/>
  <c r="CN62" i="34"/>
  <c r="CL62" i="34"/>
  <c r="CJ62" i="34"/>
  <c r="CH62" i="34"/>
  <c r="CF62" i="34"/>
  <c r="CD62" i="34"/>
  <c r="CA62" i="34"/>
  <c r="G62" i="34"/>
  <c r="CV61" i="34"/>
  <c r="CT61" i="34"/>
  <c r="CR61" i="34"/>
  <c r="CP61" i="34"/>
  <c r="CN61" i="34"/>
  <c r="CL61" i="34"/>
  <c r="CJ61" i="34"/>
  <c r="CH61" i="34"/>
  <c r="CF61" i="34"/>
  <c r="CD61" i="34"/>
  <c r="CA61" i="34"/>
  <c r="G61" i="34"/>
  <c r="CV60" i="34"/>
  <c r="CT60" i="34"/>
  <c r="CR60" i="34"/>
  <c r="CP60" i="34"/>
  <c r="CN60" i="34"/>
  <c r="CL60" i="34"/>
  <c r="CJ60" i="34"/>
  <c r="CH60" i="34"/>
  <c r="CF60" i="34"/>
  <c r="CD60" i="34"/>
  <c r="CA60" i="34"/>
  <c r="G60" i="34"/>
  <c r="CV59" i="34"/>
  <c r="CT59" i="34"/>
  <c r="CR59" i="34"/>
  <c r="CP59" i="34"/>
  <c r="CN59" i="34"/>
  <c r="CL59" i="34"/>
  <c r="CJ59" i="34"/>
  <c r="CH59" i="34"/>
  <c r="CF59" i="34"/>
  <c r="CD59" i="34"/>
  <c r="CA59" i="34"/>
  <c r="G59" i="34"/>
  <c r="CV58" i="34"/>
  <c r="CT58" i="34"/>
  <c r="CR58" i="34"/>
  <c r="CP58" i="34"/>
  <c r="CN58" i="34"/>
  <c r="CL58" i="34"/>
  <c r="CJ58" i="34"/>
  <c r="CH58" i="34"/>
  <c r="CF58" i="34"/>
  <c r="CD58" i="34"/>
  <c r="CA58" i="34"/>
  <c r="G58" i="34"/>
  <c r="CV57" i="34"/>
  <c r="CT57" i="34"/>
  <c r="CR57" i="34"/>
  <c r="CP57" i="34"/>
  <c r="CN57" i="34"/>
  <c r="CL57" i="34"/>
  <c r="CJ57" i="34"/>
  <c r="CH57" i="34"/>
  <c r="CF57" i="34"/>
  <c r="CD57" i="34"/>
  <c r="CA57" i="34"/>
  <c r="G57" i="34"/>
  <c r="CU50" i="34"/>
  <c r="CS50" i="34"/>
  <c r="CQ50" i="34"/>
  <c r="CO50" i="34"/>
  <c r="CM50" i="34"/>
  <c r="CK50" i="34"/>
  <c r="CI50" i="34"/>
  <c r="CG50" i="34"/>
  <c r="CE50" i="34"/>
  <c r="CC50" i="34"/>
  <c r="BO50" i="34"/>
  <c r="BM50" i="34"/>
  <c r="BK50" i="34"/>
  <c r="BI50" i="34"/>
  <c r="BG50" i="34"/>
  <c r="BE50" i="34"/>
  <c r="BC50" i="34"/>
  <c r="W50" i="34"/>
  <c r="K50" i="34"/>
  <c r="I50" i="34"/>
  <c r="CU45" i="34"/>
  <c r="CS45" i="34"/>
  <c r="CQ45" i="34"/>
  <c r="CO45" i="34"/>
  <c r="CM45" i="34"/>
  <c r="CK45" i="34"/>
  <c r="CI45" i="34"/>
  <c r="CG45" i="34"/>
  <c r="CE45" i="34"/>
  <c r="CC45" i="34"/>
  <c r="BO45" i="34"/>
  <c r="W45" i="34"/>
  <c r="K45" i="34"/>
  <c r="I45" i="34"/>
  <c r="CU44" i="34"/>
  <c r="CS44" i="34"/>
  <c r="CQ44" i="34"/>
  <c r="CO44" i="34"/>
  <c r="CM44" i="34"/>
  <c r="CK44" i="34"/>
  <c r="CI44" i="34"/>
  <c r="CG44" i="34"/>
  <c r="CE44" i="34"/>
  <c r="CC44" i="34"/>
  <c r="BO44" i="34"/>
  <c r="W44" i="34"/>
  <c r="K44" i="34"/>
  <c r="I44" i="34"/>
  <c r="CU43" i="34"/>
  <c r="CS43" i="34"/>
  <c r="CQ43" i="34"/>
  <c r="CO43" i="34"/>
  <c r="CM43" i="34"/>
  <c r="CK43" i="34"/>
  <c r="CI43" i="34"/>
  <c r="CG43" i="34"/>
  <c r="CE43" i="34"/>
  <c r="CC43" i="34"/>
  <c r="BO43" i="34"/>
  <c r="W43" i="34"/>
  <c r="K43" i="34"/>
  <c r="I43" i="34"/>
  <c r="CU42" i="34"/>
  <c r="CS42" i="34"/>
  <c r="CQ42" i="34"/>
  <c r="CO42" i="34"/>
  <c r="CM42" i="34"/>
  <c r="CK42" i="34"/>
  <c r="CI42" i="34"/>
  <c r="CG42" i="34"/>
  <c r="CE42" i="34"/>
  <c r="CC42" i="34"/>
  <c r="BO42" i="34"/>
  <c r="W42" i="34"/>
  <c r="K42" i="34"/>
  <c r="I42" i="34"/>
  <c r="CU41" i="34"/>
  <c r="CS41" i="34"/>
  <c r="CQ41" i="34"/>
  <c r="CO41" i="34"/>
  <c r="CM41" i="34"/>
  <c r="CK41" i="34"/>
  <c r="CI41" i="34"/>
  <c r="CG41" i="34"/>
  <c r="CE41" i="34"/>
  <c r="CC41" i="34"/>
  <c r="BO41" i="34"/>
  <c r="W41" i="34"/>
  <c r="K41" i="34"/>
  <c r="I41" i="34"/>
  <c r="CU40" i="34"/>
  <c r="CS40" i="34"/>
  <c r="CQ40" i="34"/>
  <c r="CO40" i="34"/>
  <c r="CM40" i="34"/>
  <c r="CK40" i="34"/>
  <c r="CI40" i="34"/>
  <c r="CG40" i="34"/>
  <c r="CE40" i="34"/>
  <c r="CC40" i="34"/>
  <c r="BO40" i="34"/>
  <c r="W40" i="34"/>
  <c r="K40" i="34"/>
  <c r="I40" i="34"/>
  <c r="CU39" i="34"/>
  <c r="CS39" i="34"/>
  <c r="CQ39" i="34"/>
  <c r="CO39" i="34"/>
  <c r="CM39" i="34"/>
  <c r="CK39" i="34"/>
  <c r="CI39" i="34"/>
  <c r="CG39" i="34"/>
  <c r="CE39" i="34"/>
  <c r="CC39" i="34"/>
  <c r="BO39" i="34"/>
  <c r="W39" i="34"/>
  <c r="K39" i="34"/>
  <c r="I39" i="34"/>
  <c r="CU38" i="34"/>
  <c r="CS38" i="34"/>
  <c r="CQ38" i="34"/>
  <c r="CQ46" i="34" s="1"/>
  <c r="CO38" i="34"/>
  <c r="CM38" i="34"/>
  <c r="CK38" i="34"/>
  <c r="CI38" i="34"/>
  <c r="CG38" i="34"/>
  <c r="CE38" i="34"/>
  <c r="CC38" i="34"/>
  <c r="BO38" i="34"/>
  <c r="BO46" i="34" s="1"/>
  <c r="W38" i="34"/>
  <c r="W46" i="34" s="1"/>
  <c r="K38" i="34"/>
  <c r="K46" i="34" s="1"/>
  <c r="I38" i="34"/>
  <c r="CU27" i="34"/>
  <c r="CU31" i="34" s="1"/>
  <c r="CU35" i="34" s="1"/>
  <c r="CS27" i="34"/>
  <c r="CS31" i="34" s="1"/>
  <c r="CS35" i="34" s="1"/>
  <c r="CQ27" i="34"/>
  <c r="CQ31" i="34" s="1"/>
  <c r="CQ35" i="34" s="1"/>
  <c r="CO27" i="34"/>
  <c r="CO31" i="34" s="1"/>
  <c r="CO35" i="34" s="1"/>
  <c r="CM27" i="34"/>
  <c r="CM31" i="34" s="1"/>
  <c r="CM35" i="34" s="1"/>
  <c r="CK27" i="34"/>
  <c r="CK31" i="34" s="1"/>
  <c r="CK35" i="34" s="1"/>
  <c r="CI27" i="34"/>
  <c r="CI31" i="34" s="1"/>
  <c r="CI35" i="34" s="1"/>
  <c r="CG27" i="34"/>
  <c r="CG31" i="34" s="1"/>
  <c r="CG35" i="34" s="1"/>
  <c r="CE27" i="34"/>
  <c r="CE31" i="34" s="1"/>
  <c r="CE35" i="34" s="1"/>
  <c r="CC27" i="34"/>
  <c r="CC31" i="34" s="1"/>
  <c r="CC35" i="34" s="1"/>
  <c r="BO27" i="34"/>
  <c r="BO31" i="34" s="1"/>
  <c r="BO35" i="34" s="1"/>
  <c r="BM27" i="34"/>
  <c r="BM31" i="34" s="1"/>
  <c r="BM35" i="34" s="1"/>
  <c r="BK27" i="34"/>
  <c r="BK31" i="34" s="1"/>
  <c r="BK35" i="34" s="1"/>
  <c r="BI27" i="34"/>
  <c r="BI31" i="34" s="1"/>
  <c r="BI35" i="34" s="1"/>
  <c r="BG27" i="34"/>
  <c r="BG31" i="34" s="1"/>
  <c r="BG35" i="34" s="1"/>
  <c r="BE27" i="34"/>
  <c r="BE31" i="34" s="1"/>
  <c r="BE35" i="34" s="1"/>
  <c r="BC27" i="34"/>
  <c r="BC31" i="34" s="1"/>
  <c r="BC35" i="34" s="1"/>
  <c r="W27" i="34"/>
  <c r="W31" i="34" s="1"/>
  <c r="W35" i="34" s="1"/>
  <c r="K27" i="34"/>
  <c r="K31" i="34" s="1"/>
  <c r="K35" i="34" s="1"/>
  <c r="I27" i="34"/>
  <c r="I31" i="34" s="1"/>
  <c r="I35" i="34" s="1"/>
  <c r="CU26" i="34"/>
  <c r="CU30" i="34" s="1"/>
  <c r="CU34" i="34" s="1"/>
  <c r="CS26" i="34"/>
  <c r="CS30" i="34" s="1"/>
  <c r="CS34" i="34" s="1"/>
  <c r="CQ26" i="34"/>
  <c r="CQ30" i="34" s="1"/>
  <c r="CQ34" i="34" s="1"/>
  <c r="CO26" i="34"/>
  <c r="CO30" i="34" s="1"/>
  <c r="CO34" i="34" s="1"/>
  <c r="CM26" i="34"/>
  <c r="CM30" i="34" s="1"/>
  <c r="CM34" i="34" s="1"/>
  <c r="CK26" i="34"/>
  <c r="CK30" i="34" s="1"/>
  <c r="CK34" i="34" s="1"/>
  <c r="CI26" i="34"/>
  <c r="CI30" i="34" s="1"/>
  <c r="CI34" i="34" s="1"/>
  <c r="CG26" i="34"/>
  <c r="CG30" i="34" s="1"/>
  <c r="CG34" i="34" s="1"/>
  <c r="CE26" i="34"/>
  <c r="CE30" i="34" s="1"/>
  <c r="CE34" i="34" s="1"/>
  <c r="CC26" i="34"/>
  <c r="CC30" i="34" s="1"/>
  <c r="CC34" i="34" s="1"/>
  <c r="BO26" i="34"/>
  <c r="BO30" i="34" s="1"/>
  <c r="BO34" i="34" s="1"/>
  <c r="BM26" i="34"/>
  <c r="BM30" i="34" s="1"/>
  <c r="BM34" i="34" s="1"/>
  <c r="BK26" i="34"/>
  <c r="BK30" i="34" s="1"/>
  <c r="BK34" i="34" s="1"/>
  <c r="BI26" i="34"/>
  <c r="BI30" i="34" s="1"/>
  <c r="BI34" i="34" s="1"/>
  <c r="BG26" i="34"/>
  <c r="BG30" i="34" s="1"/>
  <c r="BG34" i="34" s="1"/>
  <c r="BE26" i="34"/>
  <c r="BE30" i="34" s="1"/>
  <c r="BE34" i="34" s="1"/>
  <c r="BC26" i="34"/>
  <c r="BC30" i="34" s="1"/>
  <c r="BC34" i="34" s="1"/>
  <c r="W26" i="34"/>
  <c r="W30" i="34" s="1"/>
  <c r="W34" i="34" s="1"/>
  <c r="K26" i="34"/>
  <c r="K30" i="34" s="1"/>
  <c r="K34" i="34" s="1"/>
  <c r="I26" i="34"/>
  <c r="I30" i="34" s="1"/>
  <c r="I34" i="34" s="1"/>
  <c r="CU25" i="34"/>
  <c r="CU29" i="34" s="1"/>
  <c r="CU33" i="34" s="1"/>
  <c r="CS25" i="34"/>
  <c r="CS29" i="34" s="1"/>
  <c r="CS33" i="34" s="1"/>
  <c r="CQ25" i="34"/>
  <c r="CQ29" i="34" s="1"/>
  <c r="CQ33" i="34" s="1"/>
  <c r="CO25" i="34"/>
  <c r="CO29" i="34" s="1"/>
  <c r="CO33" i="34" s="1"/>
  <c r="CM25" i="34"/>
  <c r="CM29" i="34" s="1"/>
  <c r="CM33" i="34" s="1"/>
  <c r="CK25" i="34"/>
  <c r="CK29" i="34" s="1"/>
  <c r="CK33" i="34" s="1"/>
  <c r="CI25" i="34"/>
  <c r="CI29" i="34" s="1"/>
  <c r="CI33" i="34" s="1"/>
  <c r="CG25" i="34"/>
  <c r="CG29" i="34" s="1"/>
  <c r="CG33" i="34" s="1"/>
  <c r="CE25" i="34"/>
  <c r="CE29" i="34" s="1"/>
  <c r="CE33" i="34" s="1"/>
  <c r="CC25" i="34"/>
  <c r="CC29" i="34" s="1"/>
  <c r="CC33" i="34" s="1"/>
  <c r="BO25" i="34"/>
  <c r="BO29" i="34" s="1"/>
  <c r="BO33" i="34" s="1"/>
  <c r="BM25" i="34"/>
  <c r="BM29" i="34" s="1"/>
  <c r="BM33" i="34" s="1"/>
  <c r="BK25" i="34"/>
  <c r="BK29" i="34" s="1"/>
  <c r="BK33" i="34" s="1"/>
  <c r="BI25" i="34"/>
  <c r="BI29" i="34" s="1"/>
  <c r="BI33" i="34" s="1"/>
  <c r="BG25" i="34"/>
  <c r="BG29" i="34" s="1"/>
  <c r="BG33" i="34" s="1"/>
  <c r="BE25" i="34"/>
  <c r="BE29" i="34" s="1"/>
  <c r="BE33" i="34" s="1"/>
  <c r="BC25" i="34"/>
  <c r="BC29" i="34" s="1"/>
  <c r="BC33" i="34" s="1"/>
  <c r="W25" i="34"/>
  <c r="W29" i="34" s="1"/>
  <c r="W33" i="34" s="1"/>
  <c r="K25" i="34"/>
  <c r="K29" i="34" s="1"/>
  <c r="K33" i="34" s="1"/>
  <c r="I25" i="34"/>
  <c r="I29" i="34" s="1"/>
  <c r="I33" i="34" s="1"/>
  <c r="CU19" i="34"/>
  <c r="CU24" i="34" s="1"/>
  <c r="CU28" i="34" s="1"/>
  <c r="CU32" i="34" s="1"/>
  <c r="CS19" i="34"/>
  <c r="CS24" i="34" s="1"/>
  <c r="CS28" i="34" s="1"/>
  <c r="CS32" i="34" s="1"/>
  <c r="CQ19" i="34"/>
  <c r="CQ23" i="34" s="1"/>
  <c r="CO19" i="34"/>
  <c r="CO24" i="34" s="1"/>
  <c r="CO28" i="34" s="1"/>
  <c r="CO32" i="34" s="1"/>
  <c r="CM19" i="34"/>
  <c r="CM24" i="34" s="1"/>
  <c r="CM28" i="34" s="1"/>
  <c r="CM32" i="34" s="1"/>
  <c r="CK19" i="34"/>
  <c r="CK23" i="34" s="1"/>
  <c r="CI19" i="34"/>
  <c r="CI24" i="34" s="1"/>
  <c r="CI28" i="34" s="1"/>
  <c r="CI32" i="34" s="1"/>
  <c r="CG19" i="34"/>
  <c r="CG24" i="34" s="1"/>
  <c r="CG28" i="34" s="1"/>
  <c r="CG32" i="34" s="1"/>
  <c r="CE19" i="34"/>
  <c r="CE24" i="34" s="1"/>
  <c r="CE28" i="34" s="1"/>
  <c r="CE32" i="34" s="1"/>
  <c r="CC19" i="34"/>
  <c r="CC24" i="34" s="1"/>
  <c r="CC28" i="34" s="1"/>
  <c r="CC32" i="34" s="1"/>
  <c r="BO19" i="34"/>
  <c r="BO23" i="34" s="1"/>
  <c r="BM19" i="34"/>
  <c r="BM24" i="34" s="1"/>
  <c r="BM28" i="34" s="1"/>
  <c r="BM32" i="34" s="1"/>
  <c r="BK19" i="34"/>
  <c r="BK24" i="34" s="1"/>
  <c r="BK28" i="34" s="1"/>
  <c r="BK32" i="34" s="1"/>
  <c r="BI19" i="34"/>
  <c r="BI23" i="34" s="1"/>
  <c r="BG19" i="34"/>
  <c r="BG24" i="34" s="1"/>
  <c r="BG28" i="34" s="1"/>
  <c r="BG32" i="34" s="1"/>
  <c r="BE19" i="34"/>
  <c r="BE24" i="34" s="1"/>
  <c r="BE28" i="34" s="1"/>
  <c r="BE32" i="34" s="1"/>
  <c r="BC19" i="34"/>
  <c r="BC24" i="34" s="1"/>
  <c r="BC28" i="34" s="1"/>
  <c r="BC32" i="34" s="1"/>
  <c r="W19" i="34"/>
  <c r="W24" i="34" s="1"/>
  <c r="W28" i="34" s="1"/>
  <c r="W32" i="34" s="1"/>
  <c r="K19" i="34"/>
  <c r="K23" i="34" s="1"/>
  <c r="I19" i="34"/>
  <c r="I24" i="34" s="1"/>
  <c r="I28" i="34" s="1"/>
  <c r="I32" i="34" s="1"/>
  <c r="CB13" i="34"/>
  <c r="H13" i="34"/>
  <c r="CB12" i="34"/>
  <c r="H12" i="34"/>
  <c r="CB11" i="34"/>
  <c r="H11" i="34"/>
  <c r="CB10" i="34"/>
  <c r="H10" i="34"/>
  <c r="CB8" i="34"/>
  <c r="H8" i="34"/>
  <c r="T43" i="27" l="1"/>
  <c r="CC23" i="34"/>
  <c r="AW23" i="34"/>
  <c r="AS24" i="34"/>
  <c r="AS28" i="34" s="1"/>
  <c r="AS32" i="34" s="1"/>
  <c r="AS36" i="34" s="1"/>
  <c r="AN83" i="34"/>
  <c r="Q23" i="34"/>
  <c r="O24" i="34"/>
  <c r="O28" i="34" s="1"/>
  <c r="O32" i="34" s="1"/>
  <c r="U24" i="34"/>
  <c r="U28" i="34" s="1"/>
  <c r="U32" i="34" s="1"/>
  <c r="P83" i="34"/>
  <c r="T83" i="34"/>
  <c r="Y23" i="34"/>
  <c r="AK23" i="34"/>
  <c r="AG24" i="34"/>
  <c r="AG28" i="34" s="1"/>
  <c r="AG32" i="34" s="1"/>
  <c r="AY46" i="34"/>
  <c r="AI46" i="34"/>
  <c r="BE46" i="34"/>
  <c r="BG46" i="34"/>
  <c r="AQ46" i="34"/>
  <c r="BI46" i="34"/>
  <c r="AS46" i="34"/>
  <c r="BK46" i="34"/>
  <c r="AU46" i="34"/>
  <c r="N146" i="34"/>
  <c r="AD146" i="34"/>
  <c r="AT146" i="34"/>
  <c r="BJ146" i="34"/>
  <c r="X183" i="34"/>
  <c r="W197" i="34" s="1"/>
  <c r="AN183" i="34"/>
  <c r="AM197" i="34" s="1"/>
  <c r="BD183" i="34"/>
  <c r="BC197" i="34" s="1"/>
  <c r="CD183" i="34"/>
  <c r="CC197" i="34" s="1"/>
  <c r="CP183" i="34"/>
  <c r="CO197" i="34" s="1"/>
  <c r="CT183" i="34"/>
  <c r="CS197" i="34" s="1"/>
  <c r="T183" i="34"/>
  <c r="S197" i="34" s="1"/>
  <c r="AJ183" i="34"/>
  <c r="AI197" i="34" s="1"/>
  <c r="AZ183" i="34"/>
  <c r="AY197" i="34" s="1"/>
  <c r="BP183" i="34"/>
  <c r="BO197" i="34" s="1"/>
  <c r="AU24" i="34"/>
  <c r="AU28" i="34" s="1"/>
  <c r="AU32" i="34" s="1"/>
  <c r="S36" i="34"/>
  <c r="S23" i="34"/>
  <c r="AE23" i="34"/>
  <c r="AA24" i="34"/>
  <c r="AA28" i="34" s="1"/>
  <c r="AA32" i="34" s="1"/>
  <c r="S85" i="34"/>
  <c r="AJ71" i="34"/>
  <c r="AV71" i="34"/>
  <c r="AF71" i="34"/>
  <c r="AE85" i="34" s="1"/>
  <c r="P71" i="34"/>
  <c r="O85" i="34" s="1"/>
  <c r="AB71" i="34"/>
  <c r="BA46" i="34"/>
  <c r="AK46" i="34"/>
  <c r="AM46" i="34"/>
  <c r="AO46" i="34"/>
  <c r="P109" i="34"/>
  <c r="O123" i="34" s="1"/>
  <c r="AF109" i="34"/>
  <c r="AE123" i="34" s="1"/>
  <c r="AV109" i="34"/>
  <c r="AU123" i="34" s="1"/>
  <c r="BL109" i="34"/>
  <c r="BK123" i="34" s="1"/>
  <c r="T146" i="34"/>
  <c r="S160" i="34" s="1"/>
  <c r="AJ146" i="34"/>
  <c r="AI160" i="34" s="1"/>
  <c r="AZ146" i="34"/>
  <c r="AY160" i="34" s="1"/>
  <c r="BP146" i="34"/>
  <c r="R183" i="34"/>
  <c r="Q197" i="34" s="1"/>
  <c r="AH183" i="34"/>
  <c r="AG197" i="34" s="1"/>
  <c r="AX183" i="34"/>
  <c r="AW197" i="34" s="1"/>
  <c r="BN183" i="34"/>
  <c r="BM197" i="34" s="1"/>
  <c r="CR183" i="34"/>
  <c r="CQ197" i="34" s="1"/>
  <c r="I46" i="34"/>
  <c r="I197" i="34"/>
  <c r="Y197" i="34"/>
  <c r="AO197" i="34"/>
  <c r="BE197" i="34"/>
  <c r="O197" i="34"/>
  <c r="AE197" i="34"/>
  <c r="AU197" i="34"/>
  <c r="BK197" i="34"/>
  <c r="CM197" i="34"/>
  <c r="BP158" i="34"/>
  <c r="BO160" i="34" s="1"/>
  <c r="O160" i="34"/>
  <c r="AE160" i="34"/>
  <c r="AU160" i="34"/>
  <c r="BK160" i="34"/>
  <c r="M160" i="34"/>
  <c r="AC160" i="34"/>
  <c r="AS160" i="34"/>
  <c r="BI160" i="34"/>
  <c r="I160" i="34"/>
  <c r="Y160" i="34"/>
  <c r="AO160" i="34"/>
  <c r="BE160" i="34"/>
  <c r="CV158" i="34"/>
  <c r="CP158" i="34"/>
  <c r="CR158" i="34"/>
  <c r="K123" i="34"/>
  <c r="AA123" i="34"/>
  <c r="AQ123" i="34"/>
  <c r="BG123" i="34"/>
  <c r="S123" i="34"/>
  <c r="AI123" i="34"/>
  <c r="AY123" i="34"/>
  <c r="BO123" i="34"/>
  <c r="U123" i="34"/>
  <c r="AK123" i="34"/>
  <c r="Z71" i="34"/>
  <c r="Y85" i="34" s="1"/>
  <c r="R71" i="34"/>
  <c r="Q85" i="34" s="1"/>
  <c r="AR71" i="34"/>
  <c r="AA36" i="34"/>
  <c r="AE36" i="34"/>
  <c r="AG36" i="34"/>
  <c r="AI85" i="34"/>
  <c r="AK36" i="34"/>
  <c r="Y36" i="34"/>
  <c r="AC85" i="34"/>
  <c r="AA85" i="34"/>
  <c r="AI24" i="34"/>
  <c r="AI28" i="34" s="1"/>
  <c r="AI32" i="34" s="1"/>
  <c r="AI36" i="34" s="1"/>
  <c r="AC24" i="34"/>
  <c r="AC28" i="34" s="1"/>
  <c r="AC32" i="34" s="1"/>
  <c r="AC36" i="34" s="1"/>
  <c r="U36" i="34"/>
  <c r="O36" i="34"/>
  <c r="Q36" i="34"/>
  <c r="M24" i="34"/>
  <c r="M28" i="34" s="1"/>
  <c r="M32" i="34" s="1"/>
  <c r="M36" i="34" s="1"/>
  <c r="BA36" i="34"/>
  <c r="CS23" i="34"/>
  <c r="BB71" i="34"/>
  <c r="AP71" i="34"/>
  <c r="AR83" i="34"/>
  <c r="AU36" i="34"/>
  <c r="AP83" i="34"/>
  <c r="AY23" i="34"/>
  <c r="AT83" i="34"/>
  <c r="AS85" i="34" s="1"/>
  <c r="CI46" i="34"/>
  <c r="CJ121" i="34"/>
  <c r="AV83" i="34"/>
  <c r="AY36" i="34"/>
  <c r="AX83" i="34"/>
  <c r="AO23" i="34"/>
  <c r="AN71" i="34"/>
  <c r="AM85" i="34" s="1"/>
  <c r="AZ83" i="34"/>
  <c r="CB39" i="34"/>
  <c r="BD71" i="34"/>
  <c r="BC85" i="34" s="1"/>
  <c r="AW36" i="34"/>
  <c r="BB83" i="34"/>
  <c r="AQ24" i="34"/>
  <c r="AQ28" i="34" s="1"/>
  <c r="AQ32" i="34" s="1"/>
  <c r="AQ36" i="34" s="1"/>
  <c r="AO36" i="34"/>
  <c r="AU85" i="34"/>
  <c r="AM24" i="34"/>
  <c r="AM28" i="34" s="1"/>
  <c r="AM32" i="34" s="1"/>
  <c r="AM36" i="34" s="1"/>
  <c r="BA23" i="34"/>
  <c r="H40" i="34"/>
  <c r="H42" i="34"/>
  <c r="BE36" i="34"/>
  <c r="CG36" i="34"/>
  <c r="W23" i="34"/>
  <c r="CH146" i="34"/>
  <c r="CL146" i="34"/>
  <c r="CP146" i="34"/>
  <c r="CD146" i="34"/>
  <c r="CT146" i="34"/>
  <c r="BK36" i="34"/>
  <c r="CM36" i="34"/>
  <c r="H41" i="34"/>
  <c r="H43" i="34"/>
  <c r="CH121" i="34"/>
  <c r="CH158" i="34"/>
  <c r="CG160" i="34" s="1"/>
  <c r="BM36" i="34"/>
  <c r="CO36" i="34"/>
  <c r="CK46" i="34"/>
  <c r="CB43" i="34"/>
  <c r="BJ83" i="34"/>
  <c r="CL83" i="34"/>
  <c r="CP109" i="34"/>
  <c r="CD109" i="34"/>
  <c r="CC123" i="34" s="1"/>
  <c r="CT109" i="34"/>
  <c r="CL158" i="34"/>
  <c r="CN121" i="34"/>
  <c r="CN158" i="34"/>
  <c r="BM23" i="34"/>
  <c r="CM46" i="34"/>
  <c r="CB41" i="34"/>
  <c r="BF83" i="34"/>
  <c r="CH83" i="34"/>
  <c r="CF121" i="34"/>
  <c r="CV121" i="34"/>
  <c r="CJ146" i="34"/>
  <c r="CN146" i="34"/>
  <c r="CR146" i="34"/>
  <c r="CF146" i="34"/>
  <c r="CE160" i="34" s="1"/>
  <c r="CV146" i="34"/>
  <c r="CD158" i="34"/>
  <c r="CT158" i="34"/>
  <c r="BK23" i="34"/>
  <c r="CI23" i="34"/>
  <c r="CO46" i="34"/>
  <c r="CB45" i="34"/>
  <c r="BH83" i="34"/>
  <c r="CJ83" i="34"/>
  <c r="CM23" i="34"/>
  <c r="CH109" i="34"/>
  <c r="CL109" i="34"/>
  <c r="I23" i="34"/>
  <c r="CO23" i="34"/>
  <c r="CC46" i="34"/>
  <c r="CS46" i="34"/>
  <c r="H44" i="34"/>
  <c r="BL83" i="34"/>
  <c r="CN83" i="34"/>
  <c r="CR109" i="34"/>
  <c r="CF109" i="34"/>
  <c r="CV109" i="34"/>
  <c r="CJ109" i="34"/>
  <c r="CI123" i="34" s="1"/>
  <c r="CN109" i="34"/>
  <c r="CL121" i="34"/>
  <c r="CJ158" i="34"/>
  <c r="CE46" i="34"/>
  <c r="CU46" i="34"/>
  <c r="CB40" i="34"/>
  <c r="CB42" i="34"/>
  <c r="BF71" i="34"/>
  <c r="BE85" i="34" s="1"/>
  <c r="BG23" i="34"/>
  <c r="CG46" i="34"/>
  <c r="H39" i="34"/>
  <c r="CB44" i="34"/>
  <c r="BH71" i="34"/>
  <c r="BG85" i="34" s="1"/>
  <c r="CH71" i="34"/>
  <c r="CG85" i="34" s="1"/>
  <c r="BL71" i="34"/>
  <c r="CL71" i="34"/>
  <c r="L71" i="34"/>
  <c r="K85" i="34" s="1"/>
  <c r="BP71" i="34"/>
  <c r="BO85" i="34" s="1"/>
  <c r="CP71" i="34"/>
  <c r="CO85" i="34" s="1"/>
  <c r="CD71" i="34"/>
  <c r="CT71" i="34"/>
  <c r="CP121" i="34"/>
  <c r="BJ71" i="34"/>
  <c r="CJ71" i="34"/>
  <c r="J71" i="34"/>
  <c r="I85" i="34" s="1"/>
  <c r="BN71" i="34"/>
  <c r="BM85" i="34" s="1"/>
  <c r="CN71" i="34"/>
  <c r="CM85" i="34" s="1"/>
  <c r="X71" i="34"/>
  <c r="CR71" i="34"/>
  <c r="CQ85" i="34" s="1"/>
  <c r="CF71" i="34"/>
  <c r="CE85" i="34" s="1"/>
  <c r="CV71" i="34"/>
  <c r="CU85" i="34" s="1"/>
  <c r="X83" i="34"/>
  <c r="CD83" i="34"/>
  <c r="CT83" i="34"/>
  <c r="CR121" i="34"/>
  <c r="H45" i="34"/>
  <c r="CB33" i="34"/>
  <c r="CQ160" i="34"/>
  <c r="CC36" i="34"/>
  <c r="CS36" i="34"/>
  <c r="H34" i="34"/>
  <c r="CE36" i="34"/>
  <c r="CU36" i="34"/>
  <c r="CS123" i="34"/>
  <c r="I36" i="34"/>
  <c r="CB34" i="34"/>
  <c r="CE123" i="34"/>
  <c r="CB35" i="34"/>
  <c r="BC36" i="34"/>
  <c r="CI36" i="34"/>
  <c r="W36" i="34"/>
  <c r="BG36" i="34"/>
  <c r="H33" i="34"/>
  <c r="H35" i="34"/>
  <c r="BI24" i="34"/>
  <c r="BI28" i="34" s="1"/>
  <c r="BI32" i="34" s="1"/>
  <c r="BI36" i="34" s="1"/>
  <c r="CE23" i="34"/>
  <c r="CU23" i="34"/>
  <c r="BE23" i="34"/>
  <c r="CG23" i="34"/>
  <c r="CB38" i="34"/>
  <c r="CK24" i="34"/>
  <c r="CK28" i="34" s="1"/>
  <c r="CK32" i="34" s="1"/>
  <c r="CK36" i="34" s="1"/>
  <c r="BC23" i="34"/>
  <c r="K24" i="34"/>
  <c r="K28" i="34" s="1"/>
  <c r="K32" i="34" s="1"/>
  <c r="K36" i="34" s="1"/>
  <c r="BO24" i="34"/>
  <c r="BO28" i="34" s="1"/>
  <c r="BO32" i="34" s="1"/>
  <c r="BO36" i="34" s="1"/>
  <c r="CQ24" i="34"/>
  <c r="CQ28" i="34" s="1"/>
  <c r="CQ32" i="34" s="1"/>
  <c r="CQ36" i="34" s="1"/>
  <c r="H38" i="34"/>
  <c r="Y37" i="31"/>
  <c r="Y38" i="31"/>
  <c r="Y39" i="31"/>
  <c r="K37" i="31"/>
  <c r="K38" i="31"/>
  <c r="K39" i="31"/>
  <c r="CB46" i="34" l="1"/>
  <c r="AO85" i="34"/>
  <c r="AQ85" i="34"/>
  <c r="BA85" i="34"/>
  <c r="CO160" i="34"/>
  <c r="CU160" i="34"/>
  <c r="CQ123" i="34"/>
  <c r="CG123" i="34"/>
  <c r="AZ71" i="34"/>
  <c r="AY85" i="34" s="1"/>
  <c r="CC160" i="34"/>
  <c r="BI85" i="34"/>
  <c r="CO123" i="34"/>
  <c r="CS85" i="34"/>
  <c r="CS160" i="34"/>
  <c r="AX71" i="34"/>
  <c r="AW85" i="34" s="1"/>
  <c r="CK85" i="34"/>
  <c r="CM160" i="34"/>
  <c r="CK160" i="34"/>
  <c r="CM123" i="34"/>
  <c r="CC85" i="34"/>
  <c r="CU123" i="34"/>
  <c r="CI85" i="34"/>
  <c r="H46" i="34"/>
  <c r="H32" i="34"/>
  <c r="W85" i="34"/>
  <c r="BK85" i="34"/>
  <c r="CI160" i="34"/>
  <c r="CK123" i="34"/>
  <c r="CB32" i="34"/>
  <c r="CB36" i="34"/>
  <c r="H36" i="34"/>
  <c r="Y18" i="31"/>
  <c r="Y17" i="31"/>
  <c r="K15" i="31"/>
  <c r="J9" i="26"/>
  <c r="K16" i="31" l="1"/>
  <c r="K17" i="31"/>
  <c r="K18" i="31"/>
  <c r="K19" i="31"/>
  <c r="K20" i="31"/>
  <c r="K21" i="31"/>
  <c r="K22" i="31"/>
  <c r="K23" i="31"/>
  <c r="K24" i="31"/>
  <c r="K25" i="31"/>
  <c r="K26" i="31"/>
  <c r="K27" i="31"/>
  <c r="K28" i="31"/>
  <c r="K29" i="31"/>
  <c r="K30" i="31"/>
  <c r="K31" i="31"/>
  <c r="K32" i="31"/>
  <c r="K33" i="31"/>
  <c r="K34" i="31"/>
  <c r="K35" i="31"/>
  <c r="K36" i="31"/>
  <c r="Y15" i="31"/>
  <c r="Y16" i="31"/>
  <c r="Y19" i="31"/>
  <c r="Y20" i="31"/>
  <c r="Y21" i="31"/>
  <c r="Y22" i="31"/>
  <c r="Y23" i="31"/>
  <c r="Y24" i="31"/>
  <c r="Y25" i="31"/>
  <c r="Y26" i="31"/>
  <c r="Y27" i="31"/>
  <c r="Y28" i="31"/>
  <c r="Y29" i="31"/>
  <c r="Y30" i="31"/>
  <c r="Y31" i="31"/>
  <c r="Y32" i="31"/>
  <c r="Y33" i="31"/>
  <c r="Y34" i="31"/>
  <c r="Y35" i="31"/>
  <c r="Y36" i="31"/>
  <c r="I12" i="27" l="1"/>
  <c r="F34" i="27" s="1"/>
  <c r="BH156" i="33"/>
  <c r="BF156" i="33"/>
  <c r="BD156" i="33"/>
  <c r="BB156" i="33"/>
  <c r="AZ156" i="33"/>
  <c r="AX156" i="33"/>
  <c r="AV156" i="33"/>
  <c r="AT156" i="33"/>
  <c r="AR156" i="33"/>
  <c r="AP156" i="33"/>
  <c r="AB156" i="33"/>
  <c r="Z156" i="33"/>
  <c r="X156" i="33"/>
  <c r="V156" i="33"/>
  <c r="T156" i="33"/>
  <c r="R156" i="33"/>
  <c r="P156" i="33"/>
  <c r="N156" i="33"/>
  <c r="L156" i="33"/>
  <c r="J156" i="33"/>
  <c r="BH155" i="33"/>
  <c r="BF155" i="33"/>
  <c r="BD155" i="33"/>
  <c r="BB155" i="33"/>
  <c r="AZ155" i="33"/>
  <c r="AX155" i="33"/>
  <c r="AV155" i="33"/>
  <c r="AT155" i="33"/>
  <c r="AR155" i="33"/>
  <c r="AP155" i="33"/>
  <c r="AB155" i="33"/>
  <c r="Z155" i="33"/>
  <c r="X155" i="33"/>
  <c r="V155" i="33"/>
  <c r="T155" i="33"/>
  <c r="R155" i="33"/>
  <c r="P155" i="33"/>
  <c r="N155" i="33"/>
  <c r="L155" i="33"/>
  <c r="J155" i="33"/>
  <c r="BH154" i="33"/>
  <c r="BF154" i="33"/>
  <c r="BD154" i="33"/>
  <c r="BB154" i="33"/>
  <c r="AZ154" i="33"/>
  <c r="AX154" i="33"/>
  <c r="AV154" i="33"/>
  <c r="AT154" i="33"/>
  <c r="AR154" i="33"/>
  <c r="AP154" i="33"/>
  <c r="AB154" i="33"/>
  <c r="Z154" i="33"/>
  <c r="X154" i="33"/>
  <c r="V154" i="33"/>
  <c r="T154" i="33"/>
  <c r="R154" i="33"/>
  <c r="P154" i="33"/>
  <c r="N154" i="33"/>
  <c r="L154" i="33"/>
  <c r="J154" i="33"/>
  <c r="BH153" i="33"/>
  <c r="BF153" i="33"/>
  <c r="BD153" i="33"/>
  <c r="BB153" i="33"/>
  <c r="AZ153" i="33"/>
  <c r="AX153" i="33"/>
  <c r="AV153" i="33"/>
  <c r="AT153" i="33"/>
  <c r="AR153" i="33"/>
  <c r="AP153" i="33"/>
  <c r="AB153" i="33"/>
  <c r="Z153" i="33"/>
  <c r="X153" i="33"/>
  <c r="V153" i="33"/>
  <c r="T153" i="33"/>
  <c r="R153" i="33"/>
  <c r="P153" i="33"/>
  <c r="N153" i="33"/>
  <c r="L153" i="33"/>
  <c r="J153" i="33"/>
  <c r="BH152" i="33"/>
  <c r="BF152" i="33"/>
  <c r="BD152" i="33"/>
  <c r="BB152" i="33"/>
  <c r="AZ152" i="33"/>
  <c r="AX152" i="33"/>
  <c r="AV152" i="33"/>
  <c r="AT152" i="33"/>
  <c r="AR152" i="33"/>
  <c r="AP152" i="33"/>
  <c r="AB152" i="33"/>
  <c r="Z152" i="33"/>
  <c r="X152" i="33"/>
  <c r="V152" i="33"/>
  <c r="T152" i="33"/>
  <c r="R152" i="33"/>
  <c r="P152" i="33"/>
  <c r="N152" i="33"/>
  <c r="L152" i="33"/>
  <c r="J152" i="33"/>
  <c r="BH151" i="33"/>
  <c r="BF151" i="33"/>
  <c r="BD151" i="33"/>
  <c r="BB151" i="33"/>
  <c r="AZ151" i="33"/>
  <c r="AX151" i="33"/>
  <c r="AV151" i="33"/>
  <c r="AT151" i="33"/>
  <c r="AR151" i="33"/>
  <c r="AP151" i="33"/>
  <c r="AB151" i="33"/>
  <c r="Z151" i="33"/>
  <c r="X151" i="33"/>
  <c r="V151" i="33"/>
  <c r="T151" i="33"/>
  <c r="R151" i="33"/>
  <c r="P151" i="33"/>
  <c r="N151" i="33"/>
  <c r="L151" i="33"/>
  <c r="J151" i="33"/>
  <c r="BH150" i="33"/>
  <c r="BF150" i="33"/>
  <c r="BD150" i="33"/>
  <c r="BB150" i="33"/>
  <c r="AZ150" i="33"/>
  <c r="AX150" i="33"/>
  <c r="AV150" i="33"/>
  <c r="AT150" i="33"/>
  <c r="AR150" i="33"/>
  <c r="AP150" i="33"/>
  <c r="AB150" i="33"/>
  <c r="Z150" i="33"/>
  <c r="X150" i="33"/>
  <c r="V150" i="33"/>
  <c r="T150" i="33"/>
  <c r="R150" i="33"/>
  <c r="P150" i="33"/>
  <c r="N150" i="33"/>
  <c r="L150" i="33"/>
  <c r="J150" i="33"/>
  <c r="BH149" i="33"/>
  <c r="BF149" i="33"/>
  <c r="BD149" i="33"/>
  <c r="BB149" i="33"/>
  <c r="AZ149" i="33"/>
  <c r="AX149" i="33"/>
  <c r="AV149" i="33"/>
  <c r="AT149" i="33"/>
  <c r="AR149" i="33"/>
  <c r="AP149" i="33"/>
  <c r="AB149" i="33"/>
  <c r="Z149" i="33"/>
  <c r="X149" i="33"/>
  <c r="V149" i="33"/>
  <c r="T149" i="33"/>
  <c r="R149" i="33"/>
  <c r="P149" i="33"/>
  <c r="P157" i="33" s="1"/>
  <c r="N149" i="33"/>
  <c r="L149" i="33"/>
  <c r="J149" i="33"/>
  <c r="BH144" i="33"/>
  <c r="BF144" i="33"/>
  <c r="BD144" i="33"/>
  <c r="BB144" i="33"/>
  <c r="AZ144" i="33"/>
  <c r="AX144" i="33"/>
  <c r="AV144" i="33"/>
  <c r="AT144" i="33"/>
  <c r="AR144" i="33"/>
  <c r="AP144" i="33"/>
  <c r="AM144" i="33"/>
  <c r="AB144" i="33"/>
  <c r="Z144" i="33"/>
  <c r="X144" i="33"/>
  <c r="V144" i="33"/>
  <c r="T144" i="33"/>
  <c r="R144" i="33"/>
  <c r="P144" i="33"/>
  <c r="N144" i="33"/>
  <c r="L144" i="33"/>
  <c r="J144" i="33"/>
  <c r="G144" i="33"/>
  <c r="BH143" i="33"/>
  <c r="BF143" i="33"/>
  <c r="BD143" i="33"/>
  <c r="BB143" i="33"/>
  <c r="AZ143" i="33"/>
  <c r="AX143" i="33"/>
  <c r="AV143" i="33"/>
  <c r="AT143" i="33"/>
  <c r="AR143" i="33"/>
  <c r="AP143" i="33"/>
  <c r="AM143" i="33"/>
  <c r="AB143" i="33"/>
  <c r="Z143" i="33"/>
  <c r="X143" i="33"/>
  <c r="V143" i="33"/>
  <c r="T143" i="33"/>
  <c r="R143" i="33"/>
  <c r="P143" i="33"/>
  <c r="N143" i="33"/>
  <c r="L143" i="33"/>
  <c r="J143" i="33"/>
  <c r="G143" i="33"/>
  <c r="BH142" i="33"/>
  <c r="BF142" i="33"/>
  <c r="BD142" i="33"/>
  <c r="BB142" i="33"/>
  <c r="AZ142" i="33"/>
  <c r="AX142" i="33"/>
  <c r="AV142" i="33"/>
  <c r="AT142" i="33"/>
  <c r="AR142" i="33"/>
  <c r="AP142" i="33"/>
  <c r="AM142" i="33"/>
  <c r="AB142" i="33"/>
  <c r="Z142" i="33"/>
  <c r="X142" i="33"/>
  <c r="V142" i="33"/>
  <c r="T142" i="33"/>
  <c r="R142" i="33"/>
  <c r="P142" i="33"/>
  <c r="N142" i="33"/>
  <c r="L142" i="33"/>
  <c r="J142" i="33"/>
  <c r="G142" i="33"/>
  <c r="BH141" i="33"/>
  <c r="BF141" i="33"/>
  <c r="BD141" i="33"/>
  <c r="BB141" i="33"/>
  <c r="AZ141" i="33"/>
  <c r="AX141" i="33"/>
  <c r="AV141" i="33"/>
  <c r="AT141" i="33"/>
  <c r="AR141" i="33"/>
  <c r="AP141" i="33"/>
  <c r="AM141" i="33"/>
  <c r="AB141" i="33"/>
  <c r="Z141" i="33"/>
  <c r="X141" i="33"/>
  <c r="V141" i="33"/>
  <c r="T141" i="33"/>
  <c r="R141" i="33"/>
  <c r="P141" i="33"/>
  <c r="N141" i="33"/>
  <c r="L141" i="33"/>
  <c r="J141" i="33"/>
  <c r="G141" i="33"/>
  <c r="BH140" i="33"/>
  <c r="BF140" i="33"/>
  <c r="BD140" i="33"/>
  <c r="BB140" i="33"/>
  <c r="AZ140" i="33"/>
  <c r="AX140" i="33"/>
  <c r="AV140" i="33"/>
  <c r="AT140" i="33"/>
  <c r="AR140" i="33"/>
  <c r="AP140" i="33"/>
  <c r="AM140" i="33"/>
  <c r="AB140" i="33"/>
  <c r="Z140" i="33"/>
  <c r="X140" i="33"/>
  <c r="V140" i="33"/>
  <c r="T140" i="33"/>
  <c r="R140" i="33"/>
  <c r="P140" i="33"/>
  <c r="N140" i="33"/>
  <c r="L140" i="33"/>
  <c r="J140" i="33"/>
  <c r="G140" i="33"/>
  <c r="BH139" i="33"/>
  <c r="BF139" i="33"/>
  <c r="BD139" i="33"/>
  <c r="BB139" i="33"/>
  <c r="AZ139" i="33"/>
  <c r="AX139" i="33"/>
  <c r="AV139" i="33"/>
  <c r="AT139" i="33"/>
  <c r="AR139" i="33"/>
  <c r="AP139" i="33"/>
  <c r="AM139" i="33"/>
  <c r="AB139" i="33"/>
  <c r="Z139" i="33"/>
  <c r="X139" i="33"/>
  <c r="V139" i="33"/>
  <c r="T139" i="33"/>
  <c r="R139" i="33"/>
  <c r="P139" i="33"/>
  <c r="N139" i="33"/>
  <c r="L139" i="33"/>
  <c r="J139" i="33"/>
  <c r="G139" i="33"/>
  <c r="BH138" i="33"/>
  <c r="BF138" i="33"/>
  <c r="BD138" i="33"/>
  <c r="BB138" i="33"/>
  <c r="AZ138" i="33"/>
  <c r="AX138" i="33"/>
  <c r="AV138" i="33"/>
  <c r="AT138" i="33"/>
  <c r="AR138" i="33"/>
  <c r="AP138" i="33"/>
  <c r="AM138" i="33"/>
  <c r="AB138" i="33"/>
  <c r="Z138" i="33"/>
  <c r="X138" i="33"/>
  <c r="V138" i="33"/>
  <c r="T138" i="33"/>
  <c r="R138" i="33"/>
  <c r="P138" i="33"/>
  <c r="N138" i="33"/>
  <c r="L138" i="33"/>
  <c r="J138" i="33"/>
  <c r="G138" i="33"/>
  <c r="BH137" i="33"/>
  <c r="BF137" i="33"/>
  <c r="BD137" i="33"/>
  <c r="BB137" i="33"/>
  <c r="AZ137" i="33"/>
  <c r="AX137" i="33"/>
  <c r="AV137" i="33"/>
  <c r="AT137" i="33"/>
  <c r="AR137" i="33"/>
  <c r="AP137" i="33"/>
  <c r="AM137" i="33"/>
  <c r="AB137" i="33"/>
  <c r="Z137" i="33"/>
  <c r="X137" i="33"/>
  <c r="V137" i="33"/>
  <c r="T137" i="33"/>
  <c r="R137" i="33"/>
  <c r="P137" i="33"/>
  <c r="N137" i="33"/>
  <c r="L137" i="33"/>
  <c r="J137" i="33"/>
  <c r="G137" i="33"/>
  <c r="BH136" i="33"/>
  <c r="BF136" i="33"/>
  <c r="BD136" i="33"/>
  <c r="BB136" i="33"/>
  <c r="AZ136" i="33"/>
  <c r="AX136" i="33"/>
  <c r="AV136" i="33"/>
  <c r="AT136" i="33"/>
  <c r="AR136" i="33"/>
  <c r="AP136" i="33"/>
  <c r="AM136" i="33"/>
  <c r="AB136" i="33"/>
  <c r="Z136" i="33"/>
  <c r="X136" i="33"/>
  <c r="V136" i="33"/>
  <c r="T136" i="33"/>
  <c r="R136" i="33"/>
  <c r="P136" i="33"/>
  <c r="N136" i="33"/>
  <c r="L136" i="33"/>
  <c r="J136" i="33"/>
  <c r="G136" i="33"/>
  <c r="BH135" i="33"/>
  <c r="BF135" i="33"/>
  <c r="BD135" i="33"/>
  <c r="BB135" i="33"/>
  <c r="AZ135" i="33"/>
  <c r="AX135" i="33"/>
  <c r="AV135" i="33"/>
  <c r="AT135" i="33"/>
  <c r="AR135" i="33"/>
  <c r="AP135" i="33"/>
  <c r="AM135" i="33"/>
  <c r="AB135" i="33"/>
  <c r="Z135" i="33"/>
  <c r="X135" i="33"/>
  <c r="V135" i="33"/>
  <c r="T135" i="33"/>
  <c r="R135" i="33"/>
  <c r="P135" i="33"/>
  <c r="N135" i="33"/>
  <c r="L135" i="33"/>
  <c r="J135" i="33"/>
  <c r="G135" i="33"/>
  <c r="BH134" i="33"/>
  <c r="BF134" i="33"/>
  <c r="BD134" i="33"/>
  <c r="BB134" i="33"/>
  <c r="AZ134" i="33"/>
  <c r="AX134" i="33"/>
  <c r="AV134" i="33"/>
  <c r="AT134" i="33"/>
  <c r="AR134" i="33"/>
  <c r="AP134" i="33"/>
  <c r="AM134" i="33"/>
  <c r="AB134" i="33"/>
  <c r="Z134" i="33"/>
  <c r="X134" i="33"/>
  <c r="V134" i="33"/>
  <c r="T134" i="33"/>
  <c r="R134" i="33"/>
  <c r="P134" i="33"/>
  <c r="N134" i="33"/>
  <c r="L134" i="33"/>
  <c r="J134" i="33"/>
  <c r="G134" i="33"/>
  <c r="BH133" i="33"/>
  <c r="BF133" i="33"/>
  <c r="BD133" i="33"/>
  <c r="BB133" i="33"/>
  <c r="AZ133" i="33"/>
  <c r="AX133" i="33"/>
  <c r="AV133" i="33"/>
  <c r="AT133" i="33"/>
  <c r="AR133" i="33"/>
  <c r="AP133" i="33"/>
  <c r="AM133" i="33"/>
  <c r="AB133" i="33"/>
  <c r="Z133" i="33"/>
  <c r="X133" i="33"/>
  <c r="V133" i="33"/>
  <c r="T133" i="33"/>
  <c r="R133" i="33"/>
  <c r="P133" i="33"/>
  <c r="N133" i="33"/>
  <c r="L133" i="33"/>
  <c r="J133" i="33"/>
  <c r="G133" i="33"/>
  <c r="BH132" i="33"/>
  <c r="BF132" i="33"/>
  <c r="BD132" i="33"/>
  <c r="BB132" i="33"/>
  <c r="AZ132" i="33"/>
  <c r="AX132" i="33"/>
  <c r="AV132" i="33"/>
  <c r="AT132" i="33"/>
  <c r="AR132" i="33"/>
  <c r="AP132" i="33"/>
  <c r="AM132" i="33"/>
  <c r="AB132" i="33"/>
  <c r="Z132" i="33"/>
  <c r="X132" i="33"/>
  <c r="V132" i="33"/>
  <c r="T132" i="33"/>
  <c r="R132" i="33"/>
  <c r="P132" i="33"/>
  <c r="N132" i="33"/>
  <c r="L132" i="33"/>
  <c r="J132" i="33"/>
  <c r="G132" i="33"/>
  <c r="BH131" i="33"/>
  <c r="BF131" i="33"/>
  <c r="BD131" i="33"/>
  <c r="BB131" i="33"/>
  <c r="AZ131" i="33"/>
  <c r="AX131" i="33"/>
  <c r="AV131" i="33"/>
  <c r="AT131" i="33"/>
  <c r="AR131" i="33"/>
  <c r="AP131" i="33"/>
  <c r="AM131" i="33"/>
  <c r="AB131" i="33"/>
  <c r="Z131" i="33"/>
  <c r="X131" i="33"/>
  <c r="V131" i="33"/>
  <c r="T131" i="33"/>
  <c r="R131" i="33"/>
  <c r="P131" i="33"/>
  <c r="N131" i="33"/>
  <c r="L131" i="33"/>
  <c r="J131" i="33"/>
  <c r="G131" i="33"/>
  <c r="BG124" i="33"/>
  <c r="BE124" i="33"/>
  <c r="BC124" i="33"/>
  <c r="BA124" i="33"/>
  <c r="AY124" i="33"/>
  <c r="AW124" i="33"/>
  <c r="AU124" i="33"/>
  <c r="AS124" i="33"/>
  <c r="AQ124" i="33"/>
  <c r="AO124" i="33"/>
  <c r="AA124" i="33"/>
  <c r="Y124" i="33"/>
  <c r="W124" i="33"/>
  <c r="U124" i="33"/>
  <c r="S124" i="33"/>
  <c r="Q124" i="33"/>
  <c r="O124" i="33"/>
  <c r="M124" i="33"/>
  <c r="K124" i="33"/>
  <c r="I124" i="33"/>
  <c r="BH118" i="33"/>
  <c r="BF118" i="33"/>
  <c r="BD118" i="33"/>
  <c r="BB118" i="33"/>
  <c r="AZ118" i="33"/>
  <c r="AX118" i="33"/>
  <c r="AV118" i="33"/>
  <c r="AT118" i="33"/>
  <c r="AR118" i="33"/>
  <c r="AP118" i="33"/>
  <c r="AB118" i="33"/>
  <c r="Z118" i="33"/>
  <c r="X118" i="33"/>
  <c r="V118" i="33"/>
  <c r="T118" i="33"/>
  <c r="R118" i="33"/>
  <c r="P118" i="33"/>
  <c r="N118" i="33"/>
  <c r="L118" i="33"/>
  <c r="J118" i="33"/>
  <c r="BH117" i="33"/>
  <c r="BF117" i="33"/>
  <c r="BD117" i="33"/>
  <c r="BB117" i="33"/>
  <c r="AZ117" i="33"/>
  <c r="AX117" i="33"/>
  <c r="AV117" i="33"/>
  <c r="AT117" i="33"/>
  <c r="AR117" i="33"/>
  <c r="AP117" i="33"/>
  <c r="AB117" i="33"/>
  <c r="Z117" i="33"/>
  <c r="X117" i="33"/>
  <c r="V117" i="33"/>
  <c r="T117" i="33"/>
  <c r="R117" i="33"/>
  <c r="P117" i="33"/>
  <c r="N117" i="33"/>
  <c r="L117" i="33"/>
  <c r="J117" i="33"/>
  <c r="BH116" i="33"/>
  <c r="BF116" i="33"/>
  <c r="BD116" i="33"/>
  <c r="BB116" i="33"/>
  <c r="AZ116" i="33"/>
  <c r="AX116" i="33"/>
  <c r="AV116" i="33"/>
  <c r="AT116" i="33"/>
  <c r="AR116" i="33"/>
  <c r="AP116" i="33"/>
  <c r="AB116" i="33"/>
  <c r="Z116" i="33"/>
  <c r="X116" i="33"/>
  <c r="V116" i="33"/>
  <c r="T116" i="33"/>
  <c r="R116" i="33"/>
  <c r="P116" i="33"/>
  <c r="N116" i="33"/>
  <c r="L116" i="33"/>
  <c r="J116" i="33"/>
  <c r="BH115" i="33"/>
  <c r="BF115" i="33"/>
  <c r="BD115" i="33"/>
  <c r="BB115" i="33"/>
  <c r="AZ115" i="33"/>
  <c r="AX115" i="33"/>
  <c r="AV115" i="33"/>
  <c r="AT115" i="33"/>
  <c r="AR115" i="33"/>
  <c r="AP115" i="33"/>
  <c r="AB115" i="33"/>
  <c r="Z115" i="33"/>
  <c r="X115" i="33"/>
  <c r="V115" i="33"/>
  <c r="T115" i="33"/>
  <c r="R115" i="33"/>
  <c r="P115" i="33"/>
  <c r="N115" i="33"/>
  <c r="L115" i="33"/>
  <c r="J115" i="33"/>
  <c r="BH114" i="33"/>
  <c r="BF114" i="33"/>
  <c r="BD114" i="33"/>
  <c r="BB114" i="33"/>
  <c r="AZ114" i="33"/>
  <c r="AX114" i="33"/>
  <c r="AV114" i="33"/>
  <c r="AT114" i="33"/>
  <c r="AR114" i="33"/>
  <c r="AP114" i="33"/>
  <c r="AB114" i="33"/>
  <c r="Z114" i="33"/>
  <c r="X114" i="33"/>
  <c r="V114" i="33"/>
  <c r="T114" i="33"/>
  <c r="R114" i="33"/>
  <c r="P114" i="33"/>
  <c r="N114" i="33"/>
  <c r="L114" i="33"/>
  <c r="J114" i="33"/>
  <c r="BH113" i="33"/>
  <c r="BF113" i="33"/>
  <c r="BD113" i="33"/>
  <c r="BB113" i="33"/>
  <c r="AZ113" i="33"/>
  <c r="AX113" i="33"/>
  <c r="AV113" i="33"/>
  <c r="AT113" i="33"/>
  <c r="AR113" i="33"/>
  <c r="AP113" i="33"/>
  <c r="AB113" i="33"/>
  <c r="Z113" i="33"/>
  <c r="X113" i="33"/>
  <c r="V113" i="33"/>
  <c r="T113" i="33"/>
  <c r="R113" i="33"/>
  <c r="P113" i="33"/>
  <c r="N113" i="33"/>
  <c r="L113" i="33"/>
  <c r="J113" i="33"/>
  <c r="BH112" i="33"/>
  <c r="BF112" i="33"/>
  <c r="BD112" i="33"/>
  <c r="BB112" i="33"/>
  <c r="AZ112" i="33"/>
  <c r="AX112" i="33"/>
  <c r="AV112" i="33"/>
  <c r="AT112" i="33"/>
  <c r="AR112" i="33"/>
  <c r="AP112" i="33"/>
  <c r="AB112" i="33"/>
  <c r="Z112" i="33"/>
  <c r="X112" i="33"/>
  <c r="V112" i="33"/>
  <c r="T112" i="33"/>
  <c r="R112" i="33"/>
  <c r="P112" i="33"/>
  <c r="N112" i="33"/>
  <c r="L112" i="33"/>
  <c r="J112" i="33"/>
  <c r="BH111" i="33"/>
  <c r="BF111" i="33"/>
  <c r="BD111" i="33"/>
  <c r="BB111" i="33"/>
  <c r="AZ111" i="33"/>
  <c r="AX111" i="33"/>
  <c r="AV111" i="33"/>
  <c r="AT111" i="33"/>
  <c r="AT119" i="33" s="1"/>
  <c r="AR111" i="33"/>
  <c r="AP111" i="33"/>
  <c r="AB111" i="33"/>
  <c r="Z111" i="33"/>
  <c r="X111" i="33"/>
  <c r="V111" i="33"/>
  <c r="T111" i="33"/>
  <c r="R111" i="33"/>
  <c r="R119" i="33" s="1"/>
  <c r="P111" i="33"/>
  <c r="N111" i="33"/>
  <c r="L111" i="33"/>
  <c r="J111" i="33"/>
  <c r="BH106" i="33"/>
  <c r="BF106" i="33"/>
  <c r="BD106" i="33"/>
  <c r="BB106" i="33"/>
  <c r="AZ106" i="33"/>
  <c r="AX106" i="33"/>
  <c r="AV106" i="33"/>
  <c r="AT106" i="33"/>
  <c r="AR106" i="33"/>
  <c r="AP106" i="33"/>
  <c r="AM106" i="33"/>
  <c r="AB106" i="33"/>
  <c r="Z106" i="33"/>
  <c r="X106" i="33"/>
  <c r="V106" i="33"/>
  <c r="T106" i="33"/>
  <c r="R106" i="33"/>
  <c r="P106" i="33"/>
  <c r="N106" i="33"/>
  <c r="L106" i="33"/>
  <c r="J106" i="33"/>
  <c r="G106" i="33"/>
  <c r="BH105" i="33"/>
  <c r="BF105" i="33"/>
  <c r="BD105" i="33"/>
  <c r="BB105" i="33"/>
  <c r="AZ105" i="33"/>
  <c r="AX105" i="33"/>
  <c r="AV105" i="33"/>
  <c r="AT105" i="33"/>
  <c r="AR105" i="33"/>
  <c r="AP105" i="33"/>
  <c r="AM105" i="33"/>
  <c r="AB105" i="33"/>
  <c r="Z105" i="33"/>
  <c r="X105" i="33"/>
  <c r="V105" i="33"/>
  <c r="T105" i="33"/>
  <c r="R105" i="33"/>
  <c r="P105" i="33"/>
  <c r="N105" i="33"/>
  <c r="L105" i="33"/>
  <c r="J105" i="33"/>
  <c r="G105" i="33"/>
  <c r="BH104" i="33"/>
  <c r="BF104" i="33"/>
  <c r="BD104" i="33"/>
  <c r="BB104" i="33"/>
  <c r="AZ104" i="33"/>
  <c r="AX104" i="33"/>
  <c r="AV104" i="33"/>
  <c r="AT104" i="33"/>
  <c r="AR104" i="33"/>
  <c r="AP104" i="33"/>
  <c r="AM104" i="33"/>
  <c r="AB104" i="33"/>
  <c r="Z104" i="33"/>
  <c r="X104" i="33"/>
  <c r="V104" i="33"/>
  <c r="T104" i="33"/>
  <c r="R104" i="33"/>
  <c r="P104" i="33"/>
  <c r="N104" i="33"/>
  <c r="L104" i="33"/>
  <c r="J104" i="33"/>
  <c r="G104" i="33"/>
  <c r="BH103" i="33"/>
  <c r="BF103" i="33"/>
  <c r="BD103" i="33"/>
  <c r="BB103" i="33"/>
  <c r="AZ103" i="33"/>
  <c r="AX103" i="33"/>
  <c r="AV103" i="33"/>
  <c r="AT103" i="33"/>
  <c r="AR103" i="33"/>
  <c r="AP103" i="33"/>
  <c r="AM103" i="33"/>
  <c r="AB103" i="33"/>
  <c r="Z103" i="33"/>
  <c r="X103" i="33"/>
  <c r="V103" i="33"/>
  <c r="T103" i="33"/>
  <c r="R103" i="33"/>
  <c r="P103" i="33"/>
  <c r="N103" i="33"/>
  <c r="L103" i="33"/>
  <c r="J103" i="33"/>
  <c r="G103" i="33"/>
  <c r="BH102" i="33"/>
  <c r="BF102" i="33"/>
  <c r="BD102" i="33"/>
  <c r="BB102" i="33"/>
  <c r="AZ102" i="33"/>
  <c r="AX102" i="33"/>
  <c r="AV102" i="33"/>
  <c r="AT102" i="33"/>
  <c r="AR102" i="33"/>
  <c r="AP102" i="33"/>
  <c r="AM102" i="33"/>
  <c r="AB102" i="33"/>
  <c r="Z102" i="33"/>
  <c r="X102" i="33"/>
  <c r="V102" i="33"/>
  <c r="T102" i="33"/>
  <c r="R102" i="33"/>
  <c r="P102" i="33"/>
  <c r="N102" i="33"/>
  <c r="L102" i="33"/>
  <c r="J102" i="33"/>
  <c r="G102" i="33"/>
  <c r="BH101" i="33"/>
  <c r="BF101" i="33"/>
  <c r="BD101" i="33"/>
  <c r="BB101" i="33"/>
  <c r="AZ101" i="33"/>
  <c r="AX101" i="33"/>
  <c r="AV101" i="33"/>
  <c r="AT101" i="33"/>
  <c r="AR101" i="33"/>
  <c r="AP101" i="33"/>
  <c r="AM101" i="33"/>
  <c r="AB101" i="33"/>
  <c r="Z101" i="33"/>
  <c r="X101" i="33"/>
  <c r="V101" i="33"/>
  <c r="T101" i="33"/>
  <c r="R101" i="33"/>
  <c r="P101" i="33"/>
  <c r="N101" i="33"/>
  <c r="L101" i="33"/>
  <c r="J101" i="33"/>
  <c r="G101" i="33"/>
  <c r="BH100" i="33"/>
  <c r="BF100" i="33"/>
  <c r="BD100" i="33"/>
  <c r="BB100" i="33"/>
  <c r="AZ100" i="33"/>
  <c r="AX100" i="33"/>
  <c r="AV100" i="33"/>
  <c r="AT100" i="33"/>
  <c r="AR100" i="33"/>
  <c r="AP100" i="33"/>
  <c r="AM100" i="33"/>
  <c r="AB100" i="33"/>
  <c r="Z100" i="33"/>
  <c r="X100" i="33"/>
  <c r="V100" i="33"/>
  <c r="T100" i="33"/>
  <c r="R100" i="33"/>
  <c r="P100" i="33"/>
  <c r="N100" i="33"/>
  <c r="L100" i="33"/>
  <c r="J100" i="33"/>
  <c r="G100" i="33"/>
  <c r="BH99" i="33"/>
  <c r="BF99" i="33"/>
  <c r="BD99" i="33"/>
  <c r="BB99" i="33"/>
  <c r="AZ99" i="33"/>
  <c r="AX99" i="33"/>
  <c r="AV99" i="33"/>
  <c r="AT99" i="33"/>
  <c r="AR99" i="33"/>
  <c r="AP99" i="33"/>
  <c r="AM99" i="33"/>
  <c r="AB99" i="33"/>
  <c r="Z99" i="33"/>
  <c r="X99" i="33"/>
  <c r="V99" i="33"/>
  <c r="T99" i="33"/>
  <c r="R99" i="33"/>
  <c r="P99" i="33"/>
  <c r="N99" i="33"/>
  <c r="L99" i="33"/>
  <c r="J99" i="33"/>
  <c r="G99" i="33"/>
  <c r="BH98" i="33"/>
  <c r="BF98" i="33"/>
  <c r="BD98" i="33"/>
  <c r="BB98" i="33"/>
  <c r="AZ98" i="33"/>
  <c r="AX98" i="33"/>
  <c r="AV98" i="33"/>
  <c r="AT98" i="33"/>
  <c r="AR98" i="33"/>
  <c r="AP98" i="33"/>
  <c r="AM98" i="33"/>
  <c r="AB98" i="33"/>
  <c r="Z98" i="33"/>
  <c r="X98" i="33"/>
  <c r="V98" i="33"/>
  <c r="T98" i="33"/>
  <c r="R98" i="33"/>
  <c r="P98" i="33"/>
  <c r="N98" i="33"/>
  <c r="L98" i="33"/>
  <c r="J98" i="33"/>
  <c r="G98" i="33"/>
  <c r="BH97" i="33"/>
  <c r="BF97" i="33"/>
  <c r="BD97" i="33"/>
  <c r="BB97" i="33"/>
  <c r="AZ97" i="33"/>
  <c r="AX97" i="33"/>
  <c r="AV97" i="33"/>
  <c r="AT97" i="33"/>
  <c r="AR97" i="33"/>
  <c r="AP97" i="33"/>
  <c r="AM97" i="33"/>
  <c r="AB97" i="33"/>
  <c r="Z97" i="33"/>
  <c r="X97" i="33"/>
  <c r="V97" i="33"/>
  <c r="T97" i="33"/>
  <c r="R97" i="33"/>
  <c r="P97" i="33"/>
  <c r="N97" i="33"/>
  <c r="L97" i="33"/>
  <c r="J97" i="33"/>
  <c r="G97" i="33"/>
  <c r="BH96" i="33"/>
  <c r="BF96" i="33"/>
  <c r="BD96" i="33"/>
  <c r="BB96" i="33"/>
  <c r="AZ96" i="33"/>
  <c r="AX96" i="33"/>
  <c r="AV96" i="33"/>
  <c r="AT96" i="33"/>
  <c r="AR96" i="33"/>
  <c r="AP96" i="33"/>
  <c r="AM96" i="33"/>
  <c r="AB96" i="33"/>
  <c r="Z96" i="33"/>
  <c r="X96" i="33"/>
  <c r="V96" i="33"/>
  <c r="T96" i="33"/>
  <c r="R96" i="33"/>
  <c r="P96" i="33"/>
  <c r="N96" i="33"/>
  <c r="L96" i="33"/>
  <c r="J96" i="33"/>
  <c r="G96" i="33"/>
  <c r="BH95" i="33"/>
  <c r="BF95" i="33"/>
  <c r="BD95" i="33"/>
  <c r="BB95" i="33"/>
  <c r="AZ95" i="33"/>
  <c r="AX95" i="33"/>
  <c r="AV95" i="33"/>
  <c r="AT95" i="33"/>
  <c r="AR95" i="33"/>
  <c r="AP95" i="33"/>
  <c r="AM95" i="33"/>
  <c r="AB95" i="33"/>
  <c r="Z95" i="33"/>
  <c r="X95" i="33"/>
  <c r="V95" i="33"/>
  <c r="T95" i="33"/>
  <c r="R95" i="33"/>
  <c r="P95" i="33"/>
  <c r="N95" i="33"/>
  <c r="L95" i="33"/>
  <c r="J95" i="33"/>
  <c r="G95" i="33"/>
  <c r="BH94" i="33"/>
  <c r="BF94" i="33"/>
  <c r="BD94" i="33"/>
  <c r="BB94" i="33"/>
  <c r="AZ94" i="33"/>
  <c r="AX94" i="33"/>
  <c r="AV94" i="33"/>
  <c r="AT94" i="33"/>
  <c r="AR94" i="33"/>
  <c r="AP94" i="33"/>
  <c r="AM94" i="33"/>
  <c r="AB94" i="33"/>
  <c r="Z94" i="33"/>
  <c r="X94" i="33"/>
  <c r="V94" i="33"/>
  <c r="T94" i="33"/>
  <c r="R94" i="33"/>
  <c r="P94" i="33"/>
  <c r="N94" i="33"/>
  <c r="L94" i="33"/>
  <c r="J94" i="33"/>
  <c r="G94" i="33"/>
  <c r="BH93" i="33"/>
  <c r="BF93" i="33"/>
  <c r="BD93" i="33"/>
  <c r="BB93" i="33"/>
  <c r="AZ93" i="33"/>
  <c r="AX93" i="33"/>
  <c r="AV93" i="33"/>
  <c r="AT93" i="33"/>
  <c r="AR93" i="33"/>
  <c r="AP93" i="33"/>
  <c r="AM93" i="33"/>
  <c r="AB93" i="33"/>
  <c r="Z93" i="33"/>
  <c r="X93" i="33"/>
  <c r="V93" i="33"/>
  <c r="T93" i="33"/>
  <c r="R93" i="33"/>
  <c r="P93" i="33"/>
  <c r="N93" i="33"/>
  <c r="L93" i="33"/>
  <c r="J93" i="33"/>
  <c r="G93" i="33"/>
  <c r="BG86" i="33"/>
  <c r="BE86" i="33"/>
  <c r="BC86" i="33"/>
  <c r="BA86" i="33"/>
  <c r="AY86" i="33"/>
  <c r="AW86" i="33"/>
  <c r="AU86" i="33"/>
  <c r="AS86" i="33"/>
  <c r="AQ86" i="33"/>
  <c r="AO86" i="33"/>
  <c r="AA86" i="33"/>
  <c r="Y86" i="33"/>
  <c r="W86" i="33"/>
  <c r="U86" i="33"/>
  <c r="S86" i="33"/>
  <c r="Q86" i="33"/>
  <c r="O86" i="33"/>
  <c r="M86" i="33"/>
  <c r="K86" i="33"/>
  <c r="I86" i="33"/>
  <c r="P119" i="33" l="1"/>
  <c r="AR119" i="33"/>
  <c r="BH119" i="33"/>
  <c r="V119" i="33"/>
  <c r="AX119" i="33"/>
  <c r="L145" i="33"/>
  <c r="AB145" i="33"/>
  <c r="BB145" i="33"/>
  <c r="X157" i="33"/>
  <c r="AZ157" i="33"/>
  <c r="R107" i="33"/>
  <c r="L119" i="33"/>
  <c r="K121" i="33" s="1"/>
  <c r="AB119" i="33"/>
  <c r="BD119" i="33"/>
  <c r="R145" i="33"/>
  <c r="L157" i="33"/>
  <c r="K159" i="33" s="1"/>
  <c r="AB157" i="33"/>
  <c r="AZ119" i="33"/>
  <c r="J119" i="33"/>
  <c r="Z119" i="33"/>
  <c r="BB119" i="33"/>
  <c r="P145" i="33"/>
  <c r="O159" i="33" s="1"/>
  <c r="J157" i="33"/>
  <c r="Z157" i="33"/>
  <c r="BB157" i="33"/>
  <c r="BD157" i="33"/>
  <c r="N119" i="33"/>
  <c r="AP119" i="33"/>
  <c r="BF119" i="33"/>
  <c r="T145" i="33"/>
  <c r="N157" i="33"/>
  <c r="BF157" i="33"/>
  <c r="V107" i="33"/>
  <c r="BH157" i="33"/>
  <c r="X145" i="33"/>
  <c r="W159" i="33" s="1"/>
  <c r="J107" i="33"/>
  <c r="I121" i="33" s="1"/>
  <c r="Z107" i="33"/>
  <c r="AZ107" i="33"/>
  <c r="T157" i="33"/>
  <c r="X119" i="33"/>
  <c r="AR107" i="33"/>
  <c r="BH107" i="33"/>
  <c r="BG121" i="33" s="1"/>
  <c r="AP157" i="33"/>
  <c r="AR157" i="33"/>
  <c r="AV157" i="33"/>
  <c r="AP145" i="33"/>
  <c r="BF145" i="33"/>
  <c r="AT145" i="33"/>
  <c r="BH145" i="33"/>
  <c r="AX145" i="33"/>
  <c r="X107" i="33"/>
  <c r="AX107" i="33"/>
  <c r="BB107" i="33"/>
  <c r="BA121" i="33" s="1"/>
  <c r="AT107" i="33"/>
  <c r="AS121" i="33" s="1"/>
  <c r="V145" i="33"/>
  <c r="AV107" i="33"/>
  <c r="L107" i="33"/>
  <c r="AB107" i="33"/>
  <c r="T119" i="33"/>
  <c r="AV119" i="33"/>
  <c r="J145" i="33"/>
  <c r="Z145" i="33"/>
  <c r="AZ145" i="33"/>
  <c r="AV145" i="33"/>
  <c r="R157" i="33"/>
  <c r="AT157" i="33"/>
  <c r="N107" i="33"/>
  <c r="M121" i="33" s="1"/>
  <c r="BD107" i="33"/>
  <c r="P107" i="33"/>
  <c r="O121" i="33" s="1"/>
  <c r="AP107" i="33"/>
  <c r="BF107" i="33"/>
  <c r="BE121" i="33" s="1"/>
  <c r="T107" i="33"/>
  <c r="N145" i="33"/>
  <c r="BD145" i="33"/>
  <c r="BC159" i="33" s="1"/>
  <c r="V157" i="33"/>
  <c r="AX157" i="33"/>
  <c r="AR145" i="33"/>
  <c r="AA159" i="33"/>
  <c r="BA159" i="33"/>
  <c r="Q121" i="33"/>
  <c r="AQ48" i="33"/>
  <c r="AS48" i="33"/>
  <c r="AU48" i="33"/>
  <c r="AW48" i="33"/>
  <c r="AY48" i="33"/>
  <c r="BA48" i="33"/>
  <c r="BC48" i="33"/>
  <c r="BE48" i="33"/>
  <c r="BG48" i="33"/>
  <c r="AO48" i="33"/>
  <c r="M44" i="33"/>
  <c r="O44" i="33"/>
  <c r="Q44" i="33"/>
  <c r="S44" i="33"/>
  <c r="U44" i="33"/>
  <c r="W44" i="33"/>
  <c r="Y44" i="33"/>
  <c r="AA44" i="33"/>
  <c r="K44" i="33"/>
  <c r="I44" i="33"/>
  <c r="AQ44" i="33"/>
  <c r="AS44" i="33"/>
  <c r="AU44" i="33"/>
  <c r="AW44" i="33"/>
  <c r="AY44" i="33"/>
  <c r="AO44" i="33"/>
  <c r="BG44" i="33"/>
  <c r="BE44" i="33"/>
  <c r="BC44" i="33"/>
  <c r="BA44" i="33"/>
  <c r="AY159" i="33" l="1"/>
  <c r="M159" i="33"/>
  <c r="BE159" i="33"/>
  <c r="I159" i="33"/>
  <c r="AQ121" i="33"/>
  <c r="BC121" i="33"/>
  <c r="AW121" i="33"/>
  <c r="Y121" i="33"/>
  <c r="AA121" i="33"/>
  <c r="BG159" i="33"/>
  <c r="U121" i="33"/>
  <c r="AU159" i="33"/>
  <c r="AU121" i="33"/>
  <c r="Y159" i="33"/>
  <c r="H44" i="33"/>
  <c r="W121" i="33"/>
  <c r="AO159" i="33"/>
  <c r="Q159" i="33"/>
  <c r="AO121" i="33"/>
  <c r="U159" i="33"/>
  <c r="AQ159" i="33"/>
  <c r="AY121" i="33"/>
  <c r="S159" i="33"/>
  <c r="AW159" i="33"/>
  <c r="AS159" i="33"/>
  <c r="S121" i="33"/>
  <c r="AN44" i="33"/>
  <c r="AZ80" i="33"/>
  <c r="AZ79" i="33"/>
  <c r="AZ78" i="33"/>
  <c r="AZ77" i="33"/>
  <c r="AZ76" i="33"/>
  <c r="AZ75" i="33"/>
  <c r="AZ74" i="33"/>
  <c r="AZ73" i="33"/>
  <c r="AX80" i="33"/>
  <c r="AX79" i="33"/>
  <c r="AX78" i="33"/>
  <c r="AX77" i="33"/>
  <c r="AX76" i="33"/>
  <c r="AX75" i="33"/>
  <c r="AX74" i="33"/>
  <c r="AX73" i="33"/>
  <c r="AV80" i="33"/>
  <c r="AV79" i="33"/>
  <c r="AV78" i="33"/>
  <c r="AV77" i="33"/>
  <c r="AV76" i="33"/>
  <c r="AV75" i="33"/>
  <c r="AV74" i="33"/>
  <c r="AV73" i="33"/>
  <c r="AT80" i="33"/>
  <c r="AT79" i="33"/>
  <c r="AT78" i="33"/>
  <c r="AT77" i="33"/>
  <c r="AT76" i="33"/>
  <c r="AT75" i="33"/>
  <c r="AT74" i="33"/>
  <c r="AT73" i="33"/>
  <c r="AR76" i="33"/>
  <c r="AR77" i="33"/>
  <c r="AR78" i="33"/>
  <c r="AR79" i="33"/>
  <c r="AR80" i="33"/>
  <c r="AR75" i="33"/>
  <c r="AR74" i="33"/>
  <c r="AR73" i="33"/>
  <c r="AP80" i="33"/>
  <c r="AP79" i="33"/>
  <c r="AP78" i="33"/>
  <c r="AP77" i="33"/>
  <c r="AP76" i="33"/>
  <c r="AP75" i="33"/>
  <c r="AP73" i="33"/>
  <c r="AP74" i="33"/>
  <c r="BH80" i="33" l="1"/>
  <c r="BF80" i="33"/>
  <c r="BD80" i="33"/>
  <c r="BB80" i="33"/>
  <c r="BH79" i="33"/>
  <c r="BF79" i="33"/>
  <c r="BD79" i="33"/>
  <c r="BB79" i="33"/>
  <c r="BH78" i="33"/>
  <c r="BF78" i="33"/>
  <c r="BD78" i="33"/>
  <c r="BB78" i="33"/>
  <c r="BH77" i="33"/>
  <c r="BF77" i="33"/>
  <c r="BD77" i="33"/>
  <c r="BB77" i="33"/>
  <c r="BH76" i="33"/>
  <c r="BF76" i="33"/>
  <c r="BD76" i="33"/>
  <c r="BB76" i="33"/>
  <c r="BH75" i="33"/>
  <c r="BF75" i="33"/>
  <c r="BD75" i="33"/>
  <c r="BB75" i="33"/>
  <c r="BH74" i="33"/>
  <c r="BF74" i="33"/>
  <c r="BD74" i="33"/>
  <c r="BB74" i="33"/>
  <c r="BH73" i="33"/>
  <c r="BF73" i="33"/>
  <c r="BD73" i="33"/>
  <c r="BB73" i="33"/>
  <c r="AZ81" i="33"/>
  <c r="AX81" i="33"/>
  <c r="AV81" i="33"/>
  <c r="AT81" i="33"/>
  <c r="AR81" i="33"/>
  <c r="AP81" i="33"/>
  <c r="BH68" i="33"/>
  <c r="BF68" i="33"/>
  <c r="BD68" i="33"/>
  <c r="BB68" i="33"/>
  <c r="AZ68" i="33"/>
  <c r="AX68" i="33"/>
  <c r="AV68" i="33"/>
  <c r="AT68" i="33"/>
  <c r="AR68" i="33"/>
  <c r="AP68" i="33"/>
  <c r="AM68" i="33"/>
  <c r="BH67" i="33"/>
  <c r="BF67" i="33"/>
  <c r="BD67" i="33"/>
  <c r="BB67" i="33"/>
  <c r="AZ67" i="33"/>
  <c r="AX67" i="33"/>
  <c r="AV67" i="33"/>
  <c r="AT67" i="33"/>
  <c r="AR67" i="33"/>
  <c r="AP67" i="33"/>
  <c r="AM67" i="33"/>
  <c r="BH66" i="33"/>
  <c r="BF66" i="33"/>
  <c r="BD66" i="33"/>
  <c r="BB66" i="33"/>
  <c r="AZ66" i="33"/>
  <c r="AX66" i="33"/>
  <c r="AV66" i="33"/>
  <c r="AT66" i="33"/>
  <c r="AR66" i="33"/>
  <c r="AP66" i="33"/>
  <c r="AM66" i="33"/>
  <c r="BH65" i="33"/>
  <c r="BF65" i="33"/>
  <c r="BD65" i="33"/>
  <c r="BB65" i="33"/>
  <c r="AZ65" i="33"/>
  <c r="AX65" i="33"/>
  <c r="AV65" i="33"/>
  <c r="AT65" i="33"/>
  <c r="AR65" i="33"/>
  <c r="AP65" i="33"/>
  <c r="AM65" i="33"/>
  <c r="BH64" i="33"/>
  <c r="BF64" i="33"/>
  <c r="BD64" i="33"/>
  <c r="BB64" i="33"/>
  <c r="AZ64" i="33"/>
  <c r="AX64" i="33"/>
  <c r="AV64" i="33"/>
  <c r="AT64" i="33"/>
  <c r="AR64" i="33"/>
  <c r="AP64" i="33"/>
  <c r="AM64" i="33"/>
  <c r="BH63" i="33"/>
  <c r="BF63" i="33"/>
  <c r="BD63" i="33"/>
  <c r="BB63" i="33"/>
  <c r="AZ63" i="33"/>
  <c r="AX63" i="33"/>
  <c r="AV63" i="33"/>
  <c r="AT63" i="33"/>
  <c r="AR63" i="33"/>
  <c r="AP63" i="33"/>
  <c r="AM63" i="33"/>
  <c r="BH62" i="33"/>
  <c r="BF62" i="33"/>
  <c r="BD62" i="33"/>
  <c r="BB62" i="33"/>
  <c r="AZ62" i="33"/>
  <c r="AX62" i="33"/>
  <c r="AV62" i="33"/>
  <c r="AT62" i="33"/>
  <c r="AR62" i="33"/>
  <c r="AP62" i="33"/>
  <c r="AM62" i="33"/>
  <c r="BH61" i="33"/>
  <c r="BF61" i="33"/>
  <c r="BD61" i="33"/>
  <c r="BB61" i="33"/>
  <c r="AZ61" i="33"/>
  <c r="AX61" i="33"/>
  <c r="AV61" i="33"/>
  <c r="AT61" i="33"/>
  <c r="AR61" i="33"/>
  <c r="AP61" i="33"/>
  <c r="AM61" i="33"/>
  <c r="BH60" i="33"/>
  <c r="BF60" i="33"/>
  <c r="BD60" i="33"/>
  <c r="BB60" i="33"/>
  <c r="AZ60" i="33"/>
  <c r="AX60" i="33"/>
  <c r="AV60" i="33"/>
  <c r="AT60" i="33"/>
  <c r="AR60" i="33"/>
  <c r="AP60" i="33"/>
  <c r="AM60" i="33"/>
  <c r="BH59" i="33"/>
  <c r="BF59" i="33"/>
  <c r="BD59" i="33"/>
  <c r="BB59" i="33"/>
  <c r="AZ59" i="33"/>
  <c r="AX59" i="33"/>
  <c r="AV59" i="33"/>
  <c r="AT59" i="33"/>
  <c r="AR59" i="33"/>
  <c r="AP59" i="33"/>
  <c r="AM59" i="33"/>
  <c r="BH58" i="33"/>
  <c r="BF58" i="33"/>
  <c r="BD58" i="33"/>
  <c r="BB58" i="33"/>
  <c r="AZ58" i="33"/>
  <c r="AX58" i="33"/>
  <c r="AV58" i="33"/>
  <c r="AT58" i="33"/>
  <c r="AR58" i="33"/>
  <c r="AP58" i="33"/>
  <c r="AM58" i="33"/>
  <c r="BH57" i="33"/>
  <c r="BF57" i="33"/>
  <c r="BD57" i="33"/>
  <c r="BB57" i="33"/>
  <c r="AZ57" i="33"/>
  <c r="AX57" i="33"/>
  <c r="AV57" i="33"/>
  <c r="AT57" i="33"/>
  <c r="AR57" i="33"/>
  <c r="AP57" i="33"/>
  <c r="AM57" i="33"/>
  <c r="BH56" i="33"/>
  <c r="BF56" i="33"/>
  <c r="BD56" i="33"/>
  <c r="BB56" i="33"/>
  <c r="AZ56" i="33"/>
  <c r="AX56" i="33"/>
  <c r="AV56" i="33"/>
  <c r="AT56" i="33"/>
  <c r="AR56" i="33"/>
  <c r="AP56" i="33"/>
  <c r="AM56" i="33"/>
  <c r="BH55" i="33"/>
  <c r="BF55" i="33"/>
  <c r="BD55" i="33"/>
  <c r="BB55" i="33"/>
  <c r="AZ55" i="33"/>
  <c r="AX55" i="33"/>
  <c r="AV55" i="33"/>
  <c r="AT55" i="33"/>
  <c r="AR55" i="33"/>
  <c r="AP55" i="33"/>
  <c r="AM55" i="33"/>
  <c r="BG43" i="33"/>
  <c r="BE43" i="33"/>
  <c r="BC43" i="33"/>
  <c r="BA43" i="33"/>
  <c r="AY43" i="33"/>
  <c r="AW43" i="33"/>
  <c r="AU43" i="33"/>
  <c r="AS43" i="33"/>
  <c r="AQ43" i="33"/>
  <c r="AO43" i="33"/>
  <c r="BG42" i="33"/>
  <c r="BE42" i="33"/>
  <c r="BC42" i="33"/>
  <c r="BA42" i="33"/>
  <c r="AY42" i="33"/>
  <c r="AW42" i="33"/>
  <c r="AU42" i="33"/>
  <c r="AS42" i="33"/>
  <c r="AQ42" i="33"/>
  <c r="AO42" i="33"/>
  <c r="BG41" i="33"/>
  <c r="BE41" i="33"/>
  <c r="BC41" i="33"/>
  <c r="BA41" i="33"/>
  <c r="AY41" i="33"/>
  <c r="AW41" i="33"/>
  <c r="AU41" i="33"/>
  <c r="AS41" i="33"/>
  <c r="AQ41" i="33"/>
  <c r="AO41" i="33"/>
  <c r="BG40" i="33"/>
  <c r="BE40" i="33"/>
  <c r="BC40" i="33"/>
  <c r="BA40" i="33"/>
  <c r="AY40" i="33"/>
  <c r="AW40" i="33"/>
  <c r="AU40" i="33"/>
  <c r="AS40" i="33"/>
  <c r="AQ40" i="33"/>
  <c r="AO40" i="33"/>
  <c r="BG39" i="33"/>
  <c r="BE39" i="33"/>
  <c r="BC39" i="33"/>
  <c r="BA39" i="33"/>
  <c r="AY39" i="33"/>
  <c r="AW39" i="33"/>
  <c r="AU39" i="33"/>
  <c r="AS39" i="33"/>
  <c r="AQ39" i="33"/>
  <c r="AO39" i="33"/>
  <c r="BG38" i="33"/>
  <c r="BE38" i="33"/>
  <c r="BC38" i="33"/>
  <c r="BA38" i="33"/>
  <c r="AY38" i="33"/>
  <c r="AW38" i="33"/>
  <c r="AU38" i="33"/>
  <c r="AS38" i="33"/>
  <c r="AQ38" i="33"/>
  <c r="AO38" i="33"/>
  <c r="BG37" i="33"/>
  <c r="BE37" i="33"/>
  <c r="BC37" i="33"/>
  <c r="BA37" i="33"/>
  <c r="AY37" i="33"/>
  <c r="AW37" i="33"/>
  <c r="AU37" i="33"/>
  <c r="AS37" i="33"/>
  <c r="AQ37" i="33"/>
  <c r="AO37" i="33"/>
  <c r="BG26" i="33"/>
  <c r="BG30" i="33" s="1"/>
  <c r="BG34" i="33" s="1"/>
  <c r="BE26" i="33"/>
  <c r="BE30" i="33" s="1"/>
  <c r="BE34" i="33" s="1"/>
  <c r="BC26" i="33"/>
  <c r="BC30" i="33" s="1"/>
  <c r="BC34" i="33" s="1"/>
  <c r="BA26" i="33"/>
  <c r="BA30" i="33" s="1"/>
  <c r="BA34" i="33" s="1"/>
  <c r="AY26" i="33"/>
  <c r="AY30" i="33" s="1"/>
  <c r="AY34" i="33" s="1"/>
  <c r="AW26" i="33"/>
  <c r="AW30" i="33" s="1"/>
  <c r="AW34" i="33" s="1"/>
  <c r="AU26" i="33"/>
  <c r="AU30" i="33" s="1"/>
  <c r="AU34" i="33" s="1"/>
  <c r="AS26" i="33"/>
  <c r="AS30" i="33" s="1"/>
  <c r="AS34" i="33" s="1"/>
  <c r="AQ26" i="33"/>
  <c r="AQ30" i="33" s="1"/>
  <c r="AQ34" i="33" s="1"/>
  <c r="AO26" i="33"/>
  <c r="AO30" i="33" s="1"/>
  <c r="AO34" i="33" s="1"/>
  <c r="BG25" i="33"/>
  <c r="BG29" i="33" s="1"/>
  <c r="BG33" i="33" s="1"/>
  <c r="BE25" i="33"/>
  <c r="BE29" i="33" s="1"/>
  <c r="BE33" i="33" s="1"/>
  <c r="BC25" i="33"/>
  <c r="BC29" i="33" s="1"/>
  <c r="BC33" i="33" s="1"/>
  <c r="BA25" i="33"/>
  <c r="BA29" i="33" s="1"/>
  <c r="BA33" i="33" s="1"/>
  <c r="AY25" i="33"/>
  <c r="AY29" i="33" s="1"/>
  <c r="AY33" i="33" s="1"/>
  <c r="AW25" i="33"/>
  <c r="AW29" i="33" s="1"/>
  <c r="AW33" i="33" s="1"/>
  <c r="AU25" i="33"/>
  <c r="AU29" i="33" s="1"/>
  <c r="AU33" i="33" s="1"/>
  <c r="AS25" i="33"/>
  <c r="AS29" i="33" s="1"/>
  <c r="AS33" i="33" s="1"/>
  <c r="AQ25" i="33"/>
  <c r="AQ29" i="33" s="1"/>
  <c r="AQ33" i="33" s="1"/>
  <c r="AO25" i="33"/>
  <c r="AO29" i="33" s="1"/>
  <c r="AO33" i="33" s="1"/>
  <c r="BG24" i="33"/>
  <c r="BG28" i="33" s="1"/>
  <c r="BG32" i="33" s="1"/>
  <c r="BE24" i="33"/>
  <c r="BE28" i="33" s="1"/>
  <c r="BE32" i="33" s="1"/>
  <c r="BC24" i="33"/>
  <c r="BC28" i="33" s="1"/>
  <c r="BC32" i="33" s="1"/>
  <c r="BA24" i="33"/>
  <c r="BA28" i="33" s="1"/>
  <c r="BA32" i="33" s="1"/>
  <c r="AY24" i="33"/>
  <c r="AY28" i="33" s="1"/>
  <c r="AY32" i="33" s="1"/>
  <c r="AW24" i="33"/>
  <c r="AW28" i="33" s="1"/>
  <c r="AW32" i="33" s="1"/>
  <c r="AU24" i="33"/>
  <c r="AU28" i="33" s="1"/>
  <c r="AU32" i="33" s="1"/>
  <c r="AS24" i="33"/>
  <c r="AS28" i="33" s="1"/>
  <c r="AS32" i="33" s="1"/>
  <c r="AQ24" i="33"/>
  <c r="AQ28" i="33" s="1"/>
  <c r="AQ32" i="33" s="1"/>
  <c r="AO24" i="33"/>
  <c r="AO28" i="33" s="1"/>
  <c r="AO32" i="33" s="1"/>
  <c r="BG18" i="33"/>
  <c r="BG23" i="33" s="1"/>
  <c r="BG27" i="33" s="1"/>
  <c r="BG31" i="33" s="1"/>
  <c r="BE18" i="33"/>
  <c r="BE22" i="33" s="1"/>
  <c r="BC18" i="33"/>
  <c r="BC22" i="33" s="1"/>
  <c r="BA18" i="33"/>
  <c r="BA23" i="33" s="1"/>
  <c r="BA27" i="33" s="1"/>
  <c r="BA31" i="33" s="1"/>
  <c r="AY18" i="33"/>
  <c r="AY22" i="33" s="1"/>
  <c r="AW18" i="33"/>
  <c r="AW23" i="33" s="1"/>
  <c r="AW27" i="33" s="1"/>
  <c r="AW31" i="33" s="1"/>
  <c r="AU18" i="33"/>
  <c r="AU23" i="33" s="1"/>
  <c r="AU27" i="33" s="1"/>
  <c r="AU31" i="33" s="1"/>
  <c r="AS18" i="33"/>
  <c r="AS23" i="33" s="1"/>
  <c r="AS27" i="33" s="1"/>
  <c r="AS31" i="33" s="1"/>
  <c r="AQ18" i="33"/>
  <c r="AQ22" i="33" s="1"/>
  <c r="AO18" i="33"/>
  <c r="AO22" i="33" s="1"/>
  <c r="AN12" i="33"/>
  <c r="AN11" i="33"/>
  <c r="AN10" i="33"/>
  <c r="AN9" i="33"/>
  <c r="AN8" i="33"/>
  <c r="AB80" i="33"/>
  <c r="Z80" i="33"/>
  <c r="X80" i="33"/>
  <c r="V80" i="33"/>
  <c r="T80" i="33"/>
  <c r="R80" i="33"/>
  <c r="P80" i="33"/>
  <c r="N80" i="33"/>
  <c r="L80" i="33"/>
  <c r="J80" i="33"/>
  <c r="AB79" i="33"/>
  <c r="Z79" i="33"/>
  <c r="X79" i="33"/>
  <c r="V79" i="33"/>
  <c r="T79" i="33"/>
  <c r="R79" i="33"/>
  <c r="P79" i="33"/>
  <c r="N79" i="33"/>
  <c r="L79" i="33"/>
  <c r="J79" i="33"/>
  <c r="AB78" i="33"/>
  <c r="Z78" i="33"/>
  <c r="X78" i="33"/>
  <c r="V78" i="33"/>
  <c r="T78" i="33"/>
  <c r="R78" i="33"/>
  <c r="P78" i="33"/>
  <c r="N78" i="33"/>
  <c r="L78" i="33"/>
  <c r="J78" i="33"/>
  <c r="AB77" i="33"/>
  <c r="Z77" i="33"/>
  <c r="X77" i="33"/>
  <c r="V77" i="33"/>
  <c r="T77" i="33"/>
  <c r="R77" i="33"/>
  <c r="P77" i="33"/>
  <c r="N77" i="33"/>
  <c r="L77" i="33"/>
  <c r="J77" i="33"/>
  <c r="AB76" i="33"/>
  <c r="Z76" i="33"/>
  <c r="X76" i="33"/>
  <c r="V76" i="33"/>
  <c r="T76" i="33"/>
  <c r="R76" i="33"/>
  <c r="P76" i="33"/>
  <c r="N76" i="33"/>
  <c r="L76" i="33"/>
  <c r="J76" i="33"/>
  <c r="AB75" i="33"/>
  <c r="Z75" i="33"/>
  <c r="X75" i="33"/>
  <c r="V75" i="33"/>
  <c r="T75" i="33"/>
  <c r="R75" i="33"/>
  <c r="P75" i="33"/>
  <c r="N75" i="33"/>
  <c r="L75" i="33"/>
  <c r="J75" i="33"/>
  <c r="AB74" i="33"/>
  <c r="Z74" i="33"/>
  <c r="X74" i="33"/>
  <c r="V74" i="33"/>
  <c r="T74" i="33"/>
  <c r="R74" i="33"/>
  <c r="P74" i="33"/>
  <c r="N74" i="33"/>
  <c r="L74" i="33"/>
  <c r="J74" i="33"/>
  <c r="AB73" i="33"/>
  <c r="Z73" i="33"/>
  <c r="X73" i="33"/>
  <c r="V73" i="33"/>
  <c r="T73" i="33"/>
  <c r="R73" i="33"/>
  <c r="P73" i="33"/>
  <c r="N73" i="33"/>
  <c r="L73" i="33"/>
  <c r="J73" i="33"/>
  <c r="AB68" i="33"/>
  <c r="Z68" i="33"/>
  <c r="X68" i="33"/>
  <c r="V68" i="33"/>
  <c r="T68" i="33"/>
  <c r="R68" i="33"/>
  <c r="P68" i="33"/>
  <c r="N68" i="33"/>
  <c r="L68" i="33"/>
  <c r="J68" i="33"/>
  <c r="G68" i="33"/>
  <c r="AB67" i="33"/>
  <c r="Z67" i="33"/>
  <c r="X67" i="33"/>
  <c r="V67" i="33"/>
  <c r="T67" i="33"/>
  <c r="R67" i="33"/>
  <c r="P67" i="33"/>
  <c r="N67" i="33"/>
  <c r="L67" i="33"/>
  <c r="J67" i="33"/>
  <c r="G67" i="33"/>
  <c r="AB66" i="33"/>
  <c r="Z66" i="33"/>
  <c r="X66" i="33"/>
  <c r="V66" i="33"/>
  <c r="T66" i="33"/>
  <c r="R66" i="33"/>
  <c r="P66" i="33"/>
  <c r="N66" i="33"/>
  <c r="L66" i="33"/>
  <c r="J66" i="33"/>
  <c r="G66" i="33"/>
  <c r="AB65" i="33"/>
  <c r="Z65" i="33"/>
  <c r="X65" i="33"/>
  <c r="V65" i="33"/>
  <c r="T65" i="33"/>
  <c r="R65" i="33"/>
  <c r="P65" i="33"/>
  <c r="N65" i="33"/>
  <c r="L65" i="33"/>
  <c r="J65" i="33"/>
  <c r="G65" i="33"/>
  <c r="AB64" i="33"/>
  <c r="Z64" i="33"/>
  <c r="X64" i="33"/>
  <c r="V64" i="33"/>
  <c r="T64" i="33"/>
  <c r="R64" i="33"/>
  <c r="P64" i="33"/>
  <c r="N64" i="33"/>
  <c r="L64" i="33"/>
  <c r="J64" i="33"/>
  <c r="G64" i="33"/>
  <c r="AB63" i="33"/>
  <c r="Z63" i="33"/>
  <c r="X63" i="33"/>
  <c r="V63" i="33"/>
  <c r="T63" i="33"/>
  <c r="R63" i="33"/>
  <c r="P63" i="33"/>
  <c r="N63" i="33"/>
  <c r="L63" i="33"/>
  <c r="J63" i="33"/>
  <c r="G63" i="33"/>
  <c r="AB62" i="33"/>
  <c r="Z62" i="33"/>
  <c r="X62" i="33"/>
  <c r="V62" i="33"/>
  <c r="T62" i="33"/>
  <c r="R62" i="33"/>
  <c r="P62" i="33"/>
  <c r="N62" i="33"/>
  <c r="L62" i="33"/>
  <c r="J62" i="33"/>
  <c r="G62" i="33"/>
  <c r="AB61" i="33"/>
  <c r="Z61" i="33"/>
  <c r="X61" i="33"/>
  <c r="V61" i="33"/>
  <c r="T61" i="33"/>
  <c r="R61" i="33"/>
  <c r="P61" i="33"/>
  <c r="N61" i="33"/>
  <c r="L61" i="33"/>
  <c r="J61" i="33"/>
  <c r="G61" i="33"/>
  <c r="AB60" i="33"/>
  <c r="Z60" i="33"/>
  <c r="X60" i="33"/>
  <c r="V60" i="33"/>
  <c r="T60" i="33"/>
  <c r="R60" i="33"/>
  <c r="P60" i="33"/>
  <c r="N60" i="33"/>
  <c r="L60" i="33"/>
  <c r="J60" i="33"/>
  <c r="G60" i="33"/>
  <c r="AB59" i="33"/>
  <c r="Z59" i="33"/>
  <c r="X59" i="33"/>
  <c r="V59" i="33"/>
  <c r="T59" i="33"/>
  <c r="R59" i="33"/>
  <c r="P59" i="33"/>
  <c r="N59" i="33"/>
  <c r="L59" i="33"/>
  <c r="J59" i="33"/>
  <c r="G59" i="33"/>
  <c r="AB58" i="33"/>
  <c r="Z58" i="33"/>
  <c r="X58" i="33"/>
  <c r="V58" i="33"/>
  <c r="T58" i="33"/>
  <c r="R58" i="33"/>
  <c r="P58" i="33"/>
  <c r="N58" i="33"/>
  <c r="L58" i="33"/>
  <c r="J58" i="33"/>
  <c r="G58" i="33"/>
  <c r="AB57" i="33"/>
  <c r="Z57" i="33"/>
  <c r="X57" i="33"/>
  <c r="V57" i="33"/>
  <c r="T57" i="33"/>
  <c r="R57" i="33"/>
  <c r="P57" i="33"/>
  <c r="N57" i="33"/>
  <c r="L57" i="33"/>
  <c r="J57" i="33"/>
  <c r="G57" i="33"/>
  <c r="AB56" i="33"/>
  <c r="Z56" i="33"/>
  <c r="X56" i="33"/>
  <c r="V56" i="33"/>
  <c r="T56" i="33"/>
  <c r="R56" i="33"/>
  <c r="P56" i="33"/>
  <c r="N56" i="33"/>
  <c r="L56" i="33"/>
  <c r="J56" i="33"/>
  <c r="G56" i="33"/>
  <c r="AB55" i="33"/>
  <c r="Z55" i="33"/>
  <c r="X55" i="33"/>
  <c r="V55" i="33"/>
  <c r="T55" i="33"/>
  <c r="R55" i="33"/>
  <c r="P55" i="33"/>
  <c r="N55" i="33"/>
  <c r="L55" i="33"/>
  <c r="J55" i="33"/>
  <c r="G55" i="33"/>
  <c r="AA48" i="33"/>
  <c r="Y48" i="33"/>
  <c r="W48" i="33"/>
  <c r="U48" i="33"/>
  <c r="S48" i="33"/>
  <c r="Q48" i="33"/>
  <c r="O48" i="33"/>
  <c r="M48" i="33"/>
  <c r="K48" i="33"/>
  <c r="I48" i="33"/>
  <c r="AA43" i="33"/>
  <c r="Y43" i="33"/>
  <c r="W43" i="33"/>
  <c r="U43" i="33"/>
  <c r="S43" i="33"/>
  <c r="Q43" i="33"/>
  <c r="O43" i="33"/>
  <c r="M43" i="33"/>
  <c r="K43" i="33"/>
  <c r="I43" i="33"/>
  <c r="AA42" i="33"/>
  <c r="Y42" i="33"/>
  <c r="W42" i="33"/>
  <c r="U42" i="33"/>
  <c r="S42" i="33"/>
  <c r="Q42" i="33"/>
  <c r="O42" i="33"/>
  <c r="M42" i="33"/>
  <c r="K42" i="33"/>
  <c r="I42" i="33"/>
  <c r="AA41" i="33"/>
  <c r="Y41" i="33"/>
  <c r="W41" i="33"/>
  <c r="U41" i="33"/>
  <c r="S41" i="33"/>
  <c r="Q41" i="33"/>
  <c r="O41" i="33"/>
  <c r="M41" i="33"/>
  <c r="K41" i="33"/>
  <c r="I41" i="33"/>
  <c r="AA40" i="33"/>
  <c r="Y40" i="33"/>
  <c r="W40" i="33"/>
  <c r="U40" i="33"/>
  <c r="S40" i="33"/>
  <c r="Q40" i="33"/>
  <c r="O40" i="33"/>
  <c r="M40" i="33"/>
  <c r="K40" i="33"/>
  <c r="I40" i="33"/>
  <c r="AA39" i="33"/>
  <c r="Y39" i="33"/>
  <c r="W39" i="33"/>
  <c r="U39" i="33"/>
  <c r="S39" i="33"/>
  <c r="Q39" i="33"/>
  <c r="O39" i="33"/>
  <c r="M39" i="33"/>
  <c r="K39" i="33"/>
  <c r="I39" i="33"/>
  <c r="AA38" i="33"/>
  <c r="Y38" i="33"/>
  <c r="W38" i="33"/>
  <c r="U38" i="33"/>
  <c r="S38" i="33"/>
  <c r="Q38" i="33"/>
  <c r="O38" i="33"/>
  <c r="M38" i="33"/>
  <c r="K38" i="33"/>
  <c r="I38" i="33"/>
  <c r="AA37" i="33"/>
  <c r="Y37" i="33"/>
  <c r="W37" i="33"/>
  <c r="U37" i="33"/>
  <c r="S37" i="33"/>
  <c r="Q37" i="33"/>
  <c r="O37" i="33"/>
  <c r="M37" i="33"/>
  <c r="K37" i="33"/>
  <c r="I37" i="33"/>
  <c r="AA26" i="33"/>
  <c r="AA30" i="33" s="1"/>
  <c r="AA34" i="33" s="1"/>
  <c r="Y26" i="33"/>
  <c r="Y30" i="33" s="1"/>
  <c r="Y34" i="33" s="1"/>
  <c r="W26" i="33"/>
  <c r="W30" i="33" s="1"/>
  <c r="W34" i="33" s="1"/>
  <c r="U26" i="33"/>
  <c r="U30" i="33" s="1"/>
  <c r="U34" i="33" s="1"/>
  <c r="S26" i="33"/>
  <c r="S30" i="33" s="1"/>
  <c r="S34" i="33" s="1"/>
  <c r="Q26" i="33"/>
  <c r="Q30" i="33" s="1"/>
  <c r="Q34" i="33" s="1"/>
  <c r="O26" i="33"/>
  <c r="O30" i="33" s="1"/>
  <c r="O34" i="33" s="1"/>
  <c r="M26" i="33"/>
  <c r="M30" i="33" s="1"/>
  <c r="M34" i="33" s="1"/>
  <c r="K26" i="33"/>
  <c r="K30" i="33" s="1"/>
  <c r="K34" i="33" s="1"/>
  <c r="I26" i="33"/>
  <c r="I30" i="33" s="1"/>
  <c r="I34" i="33" s="1"/>
  <c r="AA25" i="33"/>
  <c r="AA29" i="33" s="1"/>
  <c r="AA33" i="33" s="1"/>
  <c r="Y25" i="33"/>
  <c r="Y29" i="33" s="1"/>
  <c r="Y33" i="33" s="1"/>
  <c r="W25" i="33"/>
  <c r="W29" i="33" s="1"/>
  <c r="W33" i="33" s="1"/>
  <c r="U25" i="33"/>
  <c r="U29" i="33" s="1"/>
  <c r="U33" i="33" s="1"/>
  <c r="S25" i="33"/>
  <c r="S29" i="33" s="1"/>
  <c r="S33" i="33" s="1"/>
  <c r="Q25" i="33"/>
  <c r="Q29" i="33" s="1"/>
  <c r="Q33" i="33" s="1"/>
  <c r="O25" i="33"/>
  <c r="O29" i="33" s="1"/>
  <c r="O33" i="33" s="1"/>
  <c r="M25" i="33"/>
  <c r="M29" i="33" s="1"/>
  <c r="M33" i="33" s="1"/>
  <c r="K25" i="33"/>
  <c r="K29" i="33" s="1"/>
  <c r="K33" i="33" s="1"/>
  <c r="I25" i="33"/>
  <c r="I29" i="33" s="1"/>
  <c r="I33" i="33" s="1"/>
  <c r="AA24" i="33"/>
  <c r="AA28" i="33" s="1"/>
  <c r="AA32" i="33" s="1"/>
  <c r="Y24" i="33"/>
  <c r="Y28" i="33" s="1"/>
  <c r="Y32" i="33" s="1"/>
  <c r="W24" i="33"/>
  <c r="W28" i="33" s="1"/>
  <c r="W32" i="33" s="1"/>
  <c r="U24" i="33"/>
  <c r="U28" i="33" s="1"/>
  <c r="U32" i="33" s="1"/>
  <c r="S24" i="33"/>
  <c r="S28" i="33" s="1"/>
  <c r="S32" i="33" s="1"/>
  <c r="Q24" i="33"/>
  <c r="Q28" i="33" s="1"/>
  <c r="Q32" i="33" s="1"/>
  <c r="O24" i="33"/>
  <c r="O28" i="33" s="1"/>
  <c r="O32" i="33" s="1"/>
  <c r="M24" i="33"/>
  <c r="M28" i="33" s="1"/>
  <c r="M32" i="33" s="1"/>
  <c r="K24" i="33"/>
  <c r="K28" i="33" s="1"/>
  <c r="K32" i="33" s="1"/>
  <c r="I24" i="33"/>
  <c r="I28" i="33" s="1"/>
  <c r="I32" i="33" s="1"/>
  <c r="AA18" i="33"/>
  <c r="AA22" i="33" s="1"/>
  <c r="Y18" i="33"/>
  <c r="Y23" i="33" s="1"/>
  <c r="Y27" i="33" s="1"/>
  <c r="Y31" i="33" s="1"/>
  <c r="W18" i="33"/>
  <c r="W23" i="33" s="1"/>
  <c r="W27" i="33" s="1"/>
  <c r="W31" i="33" s="1"/>
  <c r="U18" i="33"/>
  <c r="U23" i="33" s="1"/>
  <c r="U27" i="33" s="1"/>
  <c r="U31" i="33" s="1"/>
  <c r="S18" i="33"/>
  <c r="S22" i="33" s="1"/>
  <c r="Q18" i="33"/>
  <c r="Q23" i="33" s="1"/>
  <c r="Q27" i="33" s="1"/>
  <c r="Q31" i="33" s="1"/>
  <c r="O18" i="33"/>
  <c r="O22" i="33" s="1"/>
  <c r="M18" i="33"/>
  <c r="M22" i="33" s="1"/>
  <c r="K18" i="33"/>
  <c r="K22" i="33" s="1"/>
  <c r="I18" i="33"/>
  <c r="I23" i="33" s="1"/>
  <c r="I27" i="33" s="1"/>
  <c r="I31" i="33" s="1"/>
  <c r="H12" i="33"/>
  <c r="H11" i="33"/>
  <c r="H10" i="33"/>
  <c r="H9" i="33"/>
  <c r="H8" i="33"/>
  <c r="BD81" i="33" l="1"/>
  <c r="BC45" i="33"/>
  <c r="J81" i="33"/>
  <c r="Z81" i="33"/>
  <c r="BG22" i="33"/>
  <c r="H43" i="33"/>
  <c r="L69" i="33"/>
  <c r="AB69" i="33"/>
  <c r="BC23" i="33"/>
  <c r="BC27" i="33" s="1"/>
  <c r="BC31" i="33" s="1"/>
  <c r="BC35" i="33" s="1"/>
  <c r="BB69" i="33"/>
  <c r="L81" i="33"/>
  <c r="AB81" i="33"/>
  <c r="BE23" i="33"/>
  <c r="BE27" i="33" s="1"/>
  <c r="BE31" i="33" s="1"/>
  <c r="BE35" i="33" s="1"/>
  <c r="BE45" i="33"/>
  <c r="BA45" i="33"/>
  <c r="BB81" i="33"/>
  <c r="O23" i="33"/>
  <c r="O27" i="33" s="1"/>
  <c r="O31" i="33" s="1"/>
  <c r="O35" i="33" s="1"/>
  <c r="Y35" i="33"/>
  <c r="R81" i="33"/>
  <c r="J69" i="33"/>
  <c r="Z69" i="33"/>
  <c r="X81" i="33"/>
  <c r="AZ69" i="33"/>
  <c r="AY83" i="33" s="1"/>
  <c r="N69" i="33"/>
  <c r="H40" i="33"/>
  <c r="P69" i="33"/>
  <c r="N81" i="33"/>
  <c r="BG45" i="33"/>
  <c r="H41" i="33"/>
  <c r="K23" i="33"/>
  <c r="K27" i="33" s="1"/>
  <c r="K31" i="33" s="1"/>
  <c r="K35" i="33" s="1"/>
  <c r="H39" i="33"/>
  <c r="R69" i="33"/>
  <c r="P81" i="33"/>
  <c r="BF81" i="33"/>
  <c r="H37" i="33"/>
  <c r="T69" i="33"/>
  <c r="AA23" i="33"/>
  <c r="AA27" i="33" s="1"/>
  <c r="AA31" i="33" s="1"/>
  <c r="AA35" i="33" s="1"/>
  <c r="T81" i="33"/>
  <c r="BH81" i="33"/>
  <c r="H38" i="33"/>
  <c r="H42" i="33"/>
  <c r="X69" i="33"/>
  <c r="V69" i="33"/>
  <c r="V81" i="33"/>
  <c r="H33" i="33"/>
  <c r="BH69" i="33"/>
  <c r="BG83" i="33" s="1"/>
  <c r="AT69" i="33"/>
  <c r="AS83" i="33" s="1"/>
  <c r="AR69" i="33"/>
  <c r="AQ83" i="33" s="1"/>
  <c r="AP69" i="33"/>
  <c r="AO83" i="33" s="1"/>
  <c r="BD69" i="33"/>
  <c r="BC83" i="33" s="1"/>
  <c r="AV69" i="33"/>
  <c r="AU83" i="33" s="1"/>
  <c r="BF69" i="33"/>
  <c r="AX69" i="33"/>
  <c r="AW83" i="33" s="1"/>
  <c r="AQ23" i="33"/>
  <c r="AQ27" i="33" s="1"/>
  <c r="AQ31" i="33" s="1"/>
  <c r="AQ35" i="33" s="1"/>
  <c r="AQ45" i="33"/>
  <c r="AW35" i="33"/>
  <c r="AN33" i="33"/>
  <c r="AS45" i="33"/>
  <c r="AN43" i="33"/>
  <c r="AN38" i="33"/>
  <c r="AO23" i="33"/>
  <c r="AO27" i="33" s="1"/>
  <c r="AO31" i="33" s="1"/>
  <c r="AO35" i="33" s="1"/>
  <c r="AN37" i="33"/>
  <c r="AN42" i="33"/>
  <c r="AY45" i="33"/>
  <c r="AW45" i="33"/>
  <c r="AS22" i="33"/>
  <c r="AN39" i="33"/>
  <c r="AN41" i="33"/>
  <c r="AN40" i="33"/>
  <c r="AO45" i="33"/>
  <c r="BG35" i="33"/>
  <c r="BA35" i="33"/>
  <c r="AN34" i="33"/>
  <c r="AS35" i="33"/>
  <c r="AN32" i="33"/>
  <c r="AU35" i="33"/>
  <c r="AU22" i="33"/>
  <c r="AW22" i="33"/>
  <c r="BA22" i="33"/>
  <c r="AU45" i="33"/>
  <c r="AY23" i="33"/>
  <c r="AY27" i="33" s="1"/>
  <c r="AY31" i="33" s="1"/>
  <c r="AY35" i="33" s="1"/>
  <c r="H34" i="33"/>
  <c r="I35" i="33"/>
  <c r="Q35" i="33"/>
  <c r="U35" i="33"/>
  <c r="H32" i="33"/>
  <c r="W35" i="33"/>
  <c r="Q22" i="33"/>
  <c r="M23" i="33"/>
  <c r="M27" i="33" s="1"/>
  <c r="M31" i="33" s="1"/>
  <c r="M35" i="33" s="1"/>
  <c r="U22" i="33"/>
  <c r="W22" i="33"/>
  <c r="S23" i="33"/>
  <c r="S27" i="33" s="1"/>
  <c r="S31" i="33" s="1"/>
  <c r="S35" i="33" s="1"/>
  <c r="I22" i="33"/>
  <c r="Y22" i="33"/>
  <c r="I83" i="33" l="1"/>
  <c r="Y83" i="33"/>
  <c r="BE83" i="33"/>
  <c r="W83" i="33"/>
  <c r="M83" i="33"/>
  <c r="BA83" i="33"/>
  <c r="Q83" i="33"/>
  <c r="U83" i="33"/>
  <c r="S83" i="33"/>
  <c r="AA83" i="33"/>
  <c r="K83" i="33"/>
  <c r="O83" i="33"/>
  <c r="H45" i="33"/>
  <c r="AN45" i="33"/>
  <c r="AN31" i="33"/>
  <c r="AN35" i="33"/>
  <c r="H35" i="33"/>
  <c r="H31" i="33"/>
  <c r="I21" i="27" l="1"/>
  <c r="H36" i="27" s="1"/>
  <c r="I16" i="27"/>
  <c r="J34" i="27" s="1"/>
  <c r="I14" i="27"/>
  <c r="F33" i="27"/>
  <c r="F41" i="27" s="1"/>
  <c r="H33" i="27" l="1"/>
  <c r="H34" i="27"/>
  <c r="J41" i="27"/>
  <c r="J33" i="27"/>
  <c r="H41" i="27" l="1"/>
  <c r="W19" i="27" l="1"/>
  <c r="T36" i="27" s="1"/>
  <c r="T44" i="27" s="1"/>
  <c r="W21" i="27"/>
  <c r="V36" i="27" s="1"/>
  <c r="V44" i="27" s="1"/>
  <c r="W16" i="27"/>
  <c r="X34" i="27" s="1"/>
  <c r="W14" i="27"/>
  <c r="V34" i="27" s="1"/>
  <c r="W12" i="27"/>
  <c r="X41" i="27" l="1"/>
  <c r="T33" i="27"/>
  <c r="T34" i="27"/>
  <c r="T41" i="27" s="1"/>
  <c r="X33" i="27"/>
  <c r="V33" i="27"/>
  <c r="V41" i="27" s="1"/>
  <c r="W22" i="27"/>
  <c r="V47" i="27" l="1"/>
  <c r="J31" i="26" l="1"/>
  <c r="J23" i="26"/>
  <c r="J22" i="26"/>
  <c r="J19" i="26" l="1"/>
  <c r="H42" i="26" s="1"/>
  <c r="J32" i="26"/>
  <c r="E42" i="26" s="1"/>
  <c r="K42" i="26" l="1"/>
  <c r="B42" i="26"/>
  <c r="I17" i="27" s="1"/>
  <c r="I18" i="27"/>
  <c r="I19" i="27" l="1"/>
  <c r="F43" i="27"/>
  <c r="F36" i="27" l="1"/>
  <c r="F44" i="27" s="1"/>
  <c r="H47" i="27" s="1"/>
  <c r="I22" i="27"/>
</calcChain>
</file>

<file path=xl/sharedStrings.xml><?xml version="1.0" encoding="utf-8"?>
<sst xmlns="http://schemas.openxmlformats.org/spreadsheetml/2006/main" count="2732" uniqueCount="525">
  <si>
    <t>助成対象住宅の写真</t>
    <phoneticPr fontId="5"/>
  </si>
  <si>
    <t>※提出書類は全てコピーを取り、お手元に控えを残してください。</t>
    <rPh sb="1" eb="5">
      <t>テイシュツショルイ</t>
    </rPh>
    <rPh sb="6" eb="7">
      <t>スベ</t>
    </rPh>
    <rPh sb="12" eb="13">
      <t>ト</t>
    </rPh>
    <rPh sb="16" eb="18">
      <t>テモト</t>
    </rPh>
    <rPh sb="19" eb="20">
      <t>ヒカ</t>
    </rPh>
    <rPh sb="22" eb="23">
      <t>ノコ</t>
    </rPh>
    <phoneticPr fontId="5"/>
  </si>
  <si>
    <t>Ｎｏ</t>
    <phoneticPr fontId="9"/>
  </si>
  <si>
    <t>様　　式</t>
    <rPh sb="0" eb="1">
      <t>サマ</t>
    </rPh>
    <rPh sb="3" eb="4">
      <t>シキ</t>
    </rPh>
    <phoneticPr fontId="9"/>
  </si>
  <si>
    <t>書　　類　　名</t>
    <rPh sb="0" eb="1">
      <t>ショ</t>
    </rPh>
    <rPh sb="3" eb="4">
      <t>タグイ</t>
    </rPh>
    <rPh sb="6" eb="7">
      <t>メイ</t>
    </rPh>
    <phoneticPr fontId="9"/>
  </si>
  <si>
    <t>提出書類
チェック欄</t>
    <rPh sb="0" eb="2">
      <t>テイシュツ</t>
    </rPh>
    <rPh sb="2" eb="4">
      <t>ショルイ</t>
    </rPh>
    <rPh sb="9" eb="10">
      <t>ラン</t>
    </rPh>
    <phoneticPr fontId="9"/>
  </si>
  <si>
    <t>本紙</t>
    <phoneticPr fontId="5"/>
  </si>
  <si>
    <t>提出書類チェックリスト</t>
    <rPh sb="0" eb="2">
      <t>テイシュツ</t>
    </rPh>
    <rPh sb="2" eb="4">
      <t>ショルイ</t>
    </rPh>
    <phoneticPr fontId="5"/>
  </si>
  <si>
    <t>〇</t>
    <phoneticPr fontId="5"/>
  </si>
  <si>
    <t>自由</t>
    <rPh sb="0" eb="2">
      <t>ジユウ</t>
    </rPh>
    <phoneticPr fontId="9"/>
  </si>
  <si>
    <t>個別クレジット契約による
助成金に関する取決書</t>
    <rPh sb="13" eb="15">
      <t>ジョセイ</t>
    </rPh>
    <phoneticPr fontId="9"/>
  </si>
  <si>
    <t>△</t>
    <phoneticPr fontId="5"/>
  </si>
  <si>
    <t>個別クレジット契約の場合</t>
    <rPh sb="0" eb="2">
      <t>コベツ</t>
    </rPh>
    <rPh sb="7" eb="9">
      <t>ケイヤク</t>
    </rPh>
    <rPh sb="10" eb="12">
      <t>バアイ</t>
    </rPh>
    <phoneticPr fontId="9"/>
  </si>
  <si>
    <t>その他公社が必要と認める書類</t>
    <rPh sb="2" eb="3">
      <t>タ</t>
    </rPh>
    <rPh sb="3" eb="5">
      <t>コウシャ</t>
    </rPh>
    <rPh sb="6" eb="8">
      <t>ヒツヨウ</t>
    </rPh>
    <rPh sb="9" eb="10">
      <t>ミト</t>
    </rPh>
    <rPh sb="12" eb="14">
      <t>ショルイ</t>
    </rPh>
    <phoneticPr fontId="9"/>
  </si>
  <si>
    <t>助成事業者名</t>
    <rPh sb="0" eb="2">
      <t>ジョセイ</t>
    </rPh>
    <rPh sb="2" eb="4">
      <t>ジギョウ</t>
    </rPh>
    <rPh sb="4" eb="5">
      <t>シャ</t>
    </rPh>
    <rPh sb="5" eb="6">
      <t>メイ</t>
    </rPh>
    <phoneticPr fontId="9"/>
  </si>
  <si>
    <t>※1</t>
    <phoneticPr fontId="4"/>
  </si>
  <si>
    <t>助成事業に係る領収書</t>
    <rPh sb="0" eb="2">
      <t>ジョセイ</t>
    </rPh>
    <rPh sb="2" eb="4">
      <t>ジギョウ</t>
    </rPh>
    <rPh sb="5" eb="6">
      <t>カカワ</t>
    </rPh>
    <rPh sb="7" eb="10">
      <t>リョウシュウショ</t>
    </rPh>
    <phoneticPr fontId="9"/>
  </si>
  <si>
    <t>※2</t>
    <phoneticPr fontId="4"/>
  </si>
  <si>
    <t>断熱診断等報告書（工事前）</t>
    <rPh sb="0" eb="2">
      <t>ダンネツ</t>
    </rPh>
    <rPh sb="2" eb="4">
      <t>シンダン</t>
    </rPh>
    <rPh sb="4" eb="5">
      <t>トウ</t>
    </rPh>
    <rPh sb="5" eb="8">
      <t>ホウコクショ</t>
    </rPh>
    <rPh sb="9" eb="11">
      <t>コウジ</t>
    </rPh>
    <rPh sb="11" eb="12">
      <t>マエ</t>
    </rPh>
    <phoneticPr fontId="9"/>
  </si>
  <si>
    <t>該当者のみ</t>
    <phoneticPr fontId="9"/>
  </si>
  <si>
    <t>断熱診断等報告書（工事後）</t>
    <rPh sb="0" eb="2">
      <t>ダンネツ</t>
    </rPh>
    <rPh sb="2" eb="4">
      <t>シンダン</t>
    </rPh>
    <rPh sb="4" eb="5">
      <t>トウ</t>
    </rPh>
    <rPh sb="5" eb="8">
      <t>ホウコクショ</t>
    </rPh>
    <rPh sb="11" eb="12">
      <t>ゴ</t>
    </rPh>
    <phoneticPr fontId="9"/>
  </si>
  <si>
    <t>支払委託契約書</t>
    <rPh sb="0" eb="2">
      <t>シハライ</t>
    </rPh>
    <rPh sb="2" eb="4">
      <t>イタク</t>
    </rPh>
    <rPh sb="4" eb="7">
      <t>ケイヤクショ</t>
    </rPh>
    <phoneticPr fontId="9"/>
  </si>
  <si>
    <t>支払委託契約の場合</t>
    <rPh sb="0" eb="2">
      <t>シハラ</t>
    </rPh>
    <rPh sb="2" eb="4">
      <t>イタク</t>
    </rPh>
    <rPh sb="4" eb="6">
      <t>ケイヤク</t>
    </rPh>
    <rPh sb="7" eb="9">
      <t>バアイ</t>
    </rPh>
    <phoneticPr fontId="9"/>
  </si>
  <si>
    <t>個別クレジット契約書・支払明細書</t>
    <rPh sb="0" eb="2">
      <t>コベツ</t>
    </rPh>
    <rPh sb="7" eb="10">
      <t>ケイヤクショ</t>
    </rPh>
    <rPh sb="11" eb="13">
      <t>シハライ</t>
    </rPh>
    <rPh sb="13" eb="16">
      <t>メイサイショ</t>
    </rPh>
    <phoneticPr fontId="9"/>
  </si>
  <si>
    <t>※3</t>
    <phoneticPr fontId="5"/>
  </si>
  <si>
    <t>助成事業変更内容明細書</t>
    <phoneticPr fontId="5"/>
  </si>
  <si>
    <t>助成事業の変更がある場合</t>
    <rPh sb="0" eb="4">
      <t>ジョセイジギョウ</t>
    </rPh>
    <rPh sb="5" eb="7">
      <t>ヘンコウ</t>
    </rPh>
    <rPh sb="10" eb="12">
      <t>バアイ</t>
    </rPh>
    <phoneticPr fontId="5"/>
  </si>
  <si>
    <t>※1</t>
    <phoneticPr fontId="9"/>
  </si>
  <si>
    <t>委託日又は、契約日が交付決定日以降の契約書類であること。</t>
    <rPh sb="0" eb="3">
      <t>イタクビ</t>
    </rPh>
    <rPh sb="3" eb="4">
      <t>マタ</t>
    </rPh>
    <rPh sb="12" eb="14">
      <t>ケッテイ</t>
    </rPh>
    <phoneticPr fontId="4"/>
  </si>
  <si>
    <t>※2</t>
    <phoneticPr fontId="5"/>
  </si>
  <si>
    <t>見積書・契約書・領収書の契約者名・金額は同一であること。</t>
    <rPh sb="0" eb="3">
      <t>ミツモリショ</t>
    </rPh>
    <rPh sb="4" eb="7">
      <t>ケイヤクショ</t>
    </rPh>
    <rPh sb="8" eb="11">
      <t>リョウシュウショ</t>
    </rPh>
    <rPh sb="12" eb="15">
      <t>ケイヤクシャ</t>
    </rPh>
    <rPh sb="15" eb="16">
      <t>メイ</t>
    </rPh>
    <rPh sb="17" eb="19">
      <t>キンガク</t>
    </rPh>
    <rPh sb="20" eb="22">
      <t>ドウイツ</t>
    </rPh>
    <phoneticPr fontId="4"/>
  </si>
  <si>
    <t>振込口座は、助成事業者と同一の口座名義であること。</t>
    <rPh sb="0" eb="2">
      <t>フリコミ</t>
    </rPh>
    <rPh sb="2" eb="4">
      <t>コウザ</t>
    </rPh>
    <rPh sb="6" eb="8">
      <t>ジョセイ</t>
    </rPh>
    <rPh sb="8" eb="10">
      <t>ジギョウ</t>
    </rPh>
    <rPh sb="10" eb="11">
      <t>シャ</t>
    </rPh>
    <rPh sb="12" eb="14">
      <t>ドウイツ</t>
    </rPh>
    <rPh sb="15" eb="17">
      <t>コウザ</t>
    </rPh>
    <rPh sb="17" eb="19">
      <t>メイギ</t>
    </rPh>
    <phoneticPr fontId="4"/>
  </si>
  <si>
    <t>振込口座番号等がわかる書類は、細部まではっきりと確認できるようコピーすること。</t>
    <rPh sb="0" eb="2">
      <t>フリコミ</t>
    </rPh>
    <rPh sb="2" eb="4">
      <t>コウザ</t>
    </rPh>
    <rPh sb="4" eb="6">
      <t>バンゴウ</t>
    </rPh>
    <rPh sb="6" eb="7">
      <t>トウ</t>
    </rPh>
    <rPh sb="11" eb="13">
      <t>ショルイ</t>
    </rPh>
    <rPh sb="15" eb="17">
      <t>サイブ</t>
    </rPh>
    <rPh sb="24" eb="26">
      <t>カクニン</t>
    </rPh>
    <phoneticPr fontId="4"/>
  </si>
  <si>
    <t>通帳のコピーを提出する場合は、表紙及び振込口座情報記載ページの見開き両方を添付すること。</t>
    <rPh sb="0" eb="2">
      <t>ツウチョウ</t>
    </rPh>
    <rPh sb="7" eb="9">
      <t>テイシュツ</t>
    </rPh>
    <rPh sb="11" eb="13">
      <t>バアイ</t>
    </rPh>
    <rPh sb="15" eb="17">
      <t>ヒョウシ</t>
    </rPh>
    <rPh sb="17" eb="18">
      <t>オヨ</t>
    </rPh>
    <rPh sb="19" eb="21">
      <t>フリコミ</t>
    </rPh>
    <rPh sb="21" eb="23">
      <t>コウザ</t>
    </rPh>
    <rPh sb="23" eb="25">
      <t>ジョウホウ</t>
    </rPh>
    <rPh sb="25" eb="27">
      <t>キサイ</t>
    </rPh>
    <rPh sb="31" eb="33">
      <t>ミヒラ</t>
    </rPh>
    <rPh sb="34" eb="36">
      <t>リョウホウ</t>
    </rPh>
    <rPh sb="37" eb="39">
      <t>テンプ</t>
    </rPh>
    <phoneticPr fontId="4"/>
  </si>
  <si>
    <t>助成金交付申請書</t>
    <rPh sb="0" eb="3">
      <t>ジョセイキン</t>
    </rPh>
    <rPh sb="3" eb="5">
      <t>コウフ</t>
    </rPh>
    <rPh sb="5" eb="8">
      <t>シンセイショ</t>
    </rPh>
    <phoneticPr fontId="9"/>
  </si>
  <si>
    <t>参考様式１</t>
    <rPh sb="0" eb="2">
      <t>サンコウ</t>
    </rPh>
    <rPh sb="2" eb="4">
      <t>ヨウシキ</t>
    </rPh>
    <phoneticPr fontId="9"/>
  </si>
  <si>
    <t>費用総括表</t>
    <rPh sb="0" eb="2">
      <t>ヒヨウ</t>
    </rPh>
    <rPh sb="2" eb="5">
      <t>ソウカツヒョウ</t>
    </rPh>
    <phoneticPr fontId="9"/>
  </si>
  <si>
    <t>参考様式２</t>
    <rPh sb="0" eb="2">
      <t>サンコウ</t>
    </rPh>
    <rPh sb="2" eb="4">
      <t>ヨウシキ</t>
    </rPh>
    <phoneticPr fontId="9"/>
  </si>
  <si>
    <t>費用明細書</t>
    <rPh sb="0" eb="2">
      <t>ヒヨウ</t>
    </rPh>
    <rPh sb="2" eb="5">
      <t>メイサイショ</t>
    </rPh>
    <phoneticPr fontId="9"/>
  </si>
  <si>
    <t>助成対象経費の積算に関する
根拠書類（見積書等）</t>
    <rPh sb="0" eb="2">
      <t>ジョセイ</t>
    </rPh>
    <rPh sb="2" eb="4">
      <t>タイショウ</t>
    </rPh>
    <rPh sb="4" eb="6">
      <t>ケイヒ</t>
    </rPh>
    <rPh sb="7" eb="9">
      <t>セキサン</t>
    </rPh>
    <rPh sb="10" eb="11">
      <t>カン</t>
    </rPh>
    <rPh sb="14" eb="16">
      <t>コンキョ</t>
    </rPh>
    <rPh sb="16" eb="18">
      <t>ショルイ</t>
    </rPh>
    <rPh sb="19" eb="21">
      <t>ミツモリ</t>
    </rPh>
    <rPh sb="21" eb="22">
      <t>ショ</t>
    </rPh>
    <rPh sb="22" eb="23">
      <t>トウ</t>
    </rPh>
    <phoneticPr fontId="9"/>
  </si>
  <si>
    <t>平面図</t>
    <rPh sb="0" eb="3">
      <t>ヘイメンズ</t>
    </rPh>
    <phoneticPr fontId="9"/>
  </si>
  <si>
    <t>建物の登記事項証明書</t>
    <rPh sb="0" eb="2">
      <t>タテモノ</t>
    </rPh>
    <rPh sb="3" eb="5">
      <t>トウキ</t>
    </rPh>
    <rPh sb="5" eb="7">
      <t>ジコウ</t>
    </rPh>
    <rPh sb="7" eb="10">
      <t>ショウメイショ</t>
    </rPh>
    <phoneticPr fontId="9"/>
  </si>
  <si>
    <t>【個人】本人確認書類</t>
    <rPh sb="1" eb="3">
      <t>コジン</t>
    </rPh>
    <rPh sb="4" eb="6">
      <t>ホンニン</t>
    </rPh>
    <rPh sb="6" eb="8">
      <t>カクニン</t>
    </rPh>
    <rPh sb="8" eb="10">
      <t>ショルイ</t>
    </rPh>
    <phoneticPr fontId="5"/>
  </si>
  <si>
    <t>【法人】実在証明書類</t>
    <rPh sb="1" eb="3">
      <t>ホウジン</t>
    </rPh>
    <rPh sb="4" eb="6">
      <t>ジツザイ</t>
    </rPh>
    <rPh sb="6" eb="8">
      <t>ショウメイ</t>
    </rPh>
    <rPh sb="8" eb="9">
      <t>ショ</t>
    </rPh>
    <rPh sb="9" eb="10">
      <t>ルイ</t>
    </rPh>
    <phoneticPr fontId="5"/>
  </si>
  <si>
    <t>設置する高断熱ドアが要件に
適合することを証明する書類</t>
    <rPh sb="0" eb="2">
      <t>セッチ</t>
    </rPh>
    <rPh sb="4" eb="7">
      <t>コウダンネツ</t>
    </rPh>
    <rPh sb="10" eb="12">
      <t>ヨウケン</t>
    </rPh>
    <rPh sb="14" eb="16">
      <t>テキゴウ</t>
    </rPh>
    <rPh sb="21" eb="23">
      <t>ショウメイ</t>
    </rPh>
    <rPh sb="25" eb="27">
      <t>ショルイ</t>
    </rPh>
    <phoneticPr fontId="9"/>
  </si>
  <si>
    <t>リース事業者の実在を証明するもの</t>
    <rPh sb="3" eb="5">
      <t>ジギョウ</t>
    </rPh>
    <rPh sb="5" eb="6">
      <t>シャ</t>
    </rPh>
    <phoneticPr fontId="9"/>
  </si>
  <si>
    <t>リース契約の場合</t>
    <rPh sb="3" eb="5">
      <t>ケイヤク</t>
    </rPh>
    <rPh sb="6" eb="8">
      <t>バアイ</t>
    </rPh>
    <phoneticPr fontId="9"/>
  </si>
  <si>
    <t>リース契約書（案）</t>
    <rPh sb="3" eb="5">
      <t>ケイヤク</t>
    </rPh>
    <rPh sb="5" eb="6">
      <t>ショ</t>
    </rPh>
    <rPh sb="7" eb="8">
      <t>アン</t>
    </rPh>
    <phoneticPr fontId="9"/>
  </si>
  <si>
    <t>支払委託契約書（案）</t>
    <rPh sb="0" eb="2">
      <t>シハラ</t>
    </rPh>
    <rPh sb="2" eb="4">
      <t>イタク</t>
    </rPh>
    <rPh sb="4" eb="7">
      <t>ケイヤクショ</t>
    </rPh>
    <rPh sb="8" eb="9">
      <t>アン</t>
    </rPh>
    <phoneticPr fontId="9"/>
  </si>
  <si>
    <t>アンケート実施についての同意書</t>
    <rPh sb="5" eb="7">
      <t>ジッシ</t>
    </rPh>
    <rPh sb="12" eb="15">
      <t>ドウイショ</t>
    </rPh>
    <phoneticPr fontId="5"/>
  </si>
  <si>
    <t>※提出書類は全てコピーを取り、お手元に控えを残してください</t>
    <phoneticPr fontId="5"/>
  </si>
  <si>
    <t>助成事業実績報告書兼
助成金交付請求書</t>
    <rPh sb="0" eb="2">
      <t>ジョセイ</t>
    </rPh>
    <rPh sb="2" eb="4">
      <t>ジギョウ</t>
    </rPh>
    <rPh sb="4" eb="6">
      <t>ジッセキ</t>
    </rPh>
    <rPh sb="6" eb="9">
      <t>ホウコクショ</t>
    </rPh>
    <rPh sb="9" eb="10">
      <t>ケン</t>
    </rPh>
    <rPh sb="11" eb="14">
      <t>ジョセイキン</t>
    </rPh>
    <rPh sb="14" eb="16">
      <t>コウフ</t>
    </rPh>
    <rPh sb="16" eb="19">
      <t>セイキュウショ</t>
    </rPh>
    <phoneticPr fontId="9"/>
  </si>
  <si>
    <t>助成事業に係る工事請負契約書</t>
    <rPh sb="0" eb="2">
      <t>ジョセイ</t>
    </rPh>
    <rPh sb="2" eb="4">
      <t>ジギョウ</t>
    </rPh>
    <rPh sb="5" eb="6">
      <t>カカワ</t>
    </rPh>
    <rPh sb="7" eb="9">
      <t>コウジ</t>
    </rPh>
    <rPh sb="9" eb="11">
      <t>ウケオイ</t>
    </rPh>
    <rPh sb="11" eb="14">
      <t>ケイヤクショ</t>
    </rPh>
    <phoneticPr fontId="9"/>
  </si>
  <si>
    <t>-</t>
    <phoneticPr fontId="9"/>
  </si>
  <si>
    <t>国及び他の地方公共団体による
補助金の交付額確定通知書</t>
    <rPh sb="0" eb="1">
      <t>クニ</t>
    </rPh>
    <rPh sb="1" eb="2">
      <t>オヨ</t>
    </rPh>
    <rPh sb="3" eb="4">
      <t>ホカ</t>
    </rPh>
    <rPh sb="5" eb="7">
      <t>チホウ</t>
    </rPh>
    <rPh sb="7" eb="9">
      <t>コウキョウ</t>
    </rPh>
    <rPh sb="9" eb="11">
      <t>ダンタイ</t>
    </rPh>
    <rPh sb="15" eb="18">
      <t>ホジョキン</t>
    </rPh>
    <rPh sb="19" eb="21">
      <t>コウフ</t>
    </rPh>
    <rPh sb="21" eb="22">
      <t>ガク</t>
    </rPh>
    <rPh sb="22" eb="24">
      <t>カクテイ</t>
    </rPh>
    <rPh sb="24" eb="27">
      <t>ツウチショ</t>
    </rPh>
    <phoneticPr fontId="9"/>
  </si>
  <si>
    <t>他の補助金に申請した場合</t>
    <rPh sb="0" eb="1">
      <t>タ</t>
    </rPh>
    <rPh sb="2" eb="5">
      <t>ホジョキン</t>
    </rPh>
    <rPh sb="6" eb="8">
      <t>シンセイ</t>
    </rPh>
    <rPh sb="10" eb="12">
      <t>バアイ</t>
    </rPh>
    <phoneticPr fontId="9"/>
  </si>
  <si>
    <t>参考様式７・８</t>
    <rPh sb="0" eb="2">
      <t>サンコウ</t>
    </rPh>
    <rPh sb="2" eb="4">
      <t>ヨウシキ</t>
    </rPh>
    <phoneticPr fontId="9"/>
  </si>
  <si>
    <t>施工証明書若しくは出荷証明書</t>
    <rPh sb="0" eb="2">
      <t>セコウ</t>
    </rPh>
    <rPh sb="2" eb="5">
      <t>ショウメイショ</t>
    </rPh>
    <rPh sb="5" eb="6">
      <t>モ</t>
    </rPh>
    <rPh sb="9" eb="14">
      <t>シュッカショウメイショ</t>
    </rPh>
    <phoneticPr fontId="9"/>
  </si>
  <si>
    <t>リース契約書</t>
    <rPh sb="3" eb="5">
      <t>ケイヤク</t>
    </rPh>
    <rPh sb="5" eb="6">
      <t>ショ</t>
    </rPh>
    <phoneticPr fontId="9"/>
  </si>
  <si>
    <t>参考様式９</t>
    <rPh sb="0" eb="2">
      <t>サンコウ</t>
    </rPh>
    <rPh sb="2" eb="4">
      <t>ヨウシキ</t>
    </rPh>
    <phoneticPr fontId="9"/>
  </si>
  <si>
    <t>入居者がいない場合</t>
    <rPh sb="0" eb="3">
      <t>ニュウキョシャ</t>
    </rPh>
    <rPh sb="7" eb="9">
      <t>バアイ</t>
    </rPh>
    <phoneticPr fontId="9"/>
  </si>
  <si>
    <t>第18号様式</t>
    <phoneticPr fontId="5"/>
  </si>
  <si>
    <t>所有者報告</t>
    <rPh sb="0" eb="3">
      <t>ショユウシャ</t>
    </rPh>
    <rPh sb="3" eb="5">
      <t>ホウコク</t>
    </rPh>
    <phoneticPr fontId="5"/>
  </si>
  <si>
    <t>第19号様式</t>
    <phoneticPr fontId="5"/>
  </si>
  <si>
    <t>入居者アンケート</t>
    <rPh sb="0" eb="3">
      <t>ニュウキョシャ</t>
    </rPh>
    <phoneticPr fontId="5"/>
  </si>
  <si>
    <t>入居者がいる場合</t>
    <rPh sb="0" eb="3">
      <t>ニュウキョシャ</t>
    </rPh>
    <rPh sb="6" eb="8">
      <t>バアイ</t>
    </rPh>
    <phoneticPr fontId="9"/>
  </si>
  <si>
    <t>助成対象住宅の全景写真</t>
    <phoneticPr fontId="5"/>
  </si>
  <si>
    <t>賃貸借契約書</t>
    <rPh sb="0" eb="3">
      <t>チンタイシャク</t>
    </rPh>
    <rPh sb="3" eb="6">
      <t>ケイヤクショ</t>
    </rPh>
    <phoneticPr fontId="5"/>
  </si>
  <si>
    <t>備考</t>
    <rPh sb="0" eb="2">
      <t>ビコウ</t>
    </rPh>
    <phoneticPr fontId="9"/>
  </si>
  <si>
    <t>提出の
要不要</t>
    <rPh sb="0" eb="2">
      <t>テイシュツ</t>
    </rPh>
    <rPh sb="4" eb="7">
      <t>ヨウフヨウ</t>
    </rPh>
    <phoneticPr fontId="4"/>
  </si>
  <si>
    <t>改修前に診断を行った場合</t>
    <rPh sb="0" eb="2">
      <t>カイシュウ</t>
    </rPh>
    <rPh sb="2" eb="3">
      <t>マエ</t>
    </rPh>
    <rPh sb="4" eb="6">
      <t>シンダン</t>
    </rPh>
    <rPh sb="7" eb="8">
      <t>オコナ</t>
    </rPh>
    <rPh sb="10" eb="12">
      <t>バアイ</t>
    </rPh>
    <phoneticPr fontId="9"/>
  </si>
  <si>
    <t>　〇：必須　△：該当する場合のみ必須</t>
    <rPh sb="3" eb="5">
      <t>ヒッス</t>
    </rPh>
    <rPh sb="8" eb="10">
      <t>ガイトウ</t>
    </rPh>
    <rPh sb="12" eb="14">
      <t>バアイ</t>
    </rPh>
    <rPh sb="16" eb="18">
      <t>ヒッス</t>
    </rPh>
    <phoneticPr fontId="5"/>
  </si>
  <si>
    <t>〇：必須　△：該当する場合のみ必須</t>
    <phoneticPr fontId="5"/>
  </si>
  <si>
    <t>有効期限内のもの</t>
    <phoneticPr fontId="4"/>
  </si>
  <si>
    <t>高断熱ドア設置の場合</t>
    <rPh sb="0" eb="3">
      <t>コウダンネツ</t>
    </rPh>
    <rPh sb="5" eb="7">
      <t>セッチ</t>
    </rPh>
    <rPh sb="8" eb="10">
      <t>バアイ</t>
    </rPh>
    <phoneticPr fontId="9"/>
  </si>
  <si>
    <t>入居者がいる場合</t>
    <rPh sb="0" eb="3">
      <t>ニュウキョシャ</t>
    </rPh>
    <phoneticPr fontId="4"/>
  </si>
  <si>
    <t>※1・2　契約書・領収書に印紙・割印がないものは不可</t>
    <rPh sb="5" eb="8">
      <t>ケイヤクショ</t>
    </rPh>
    <phoneticPr fontId="5"/>
  </si>
  <si>
    <t>助成金振込口座番号等がわかる書類
（通帳等）</t>
    <rPh sb="0" eb="3">
      <t>ジョセイキン</t>
    </rPh>
    <rPh sb="3" eb="5">
      <t>フリコミ</t>
    </rPh>
    <rPh sb="5" eb="7">
      <t>コウザ</t>
    </rPh>
    <rPh sb="7" eb="9">
      <t>バンゴウ</t>
    </rPh>
    <rPh sb="9" eb="10">
      <t>トウ</t>
    </rPh>
    <rPh sb="14" eb="16">
      <t>ショルイ</t>
    </rPh>
    <rPh sb="18" eb="20">
      <t>ツウチョウ</t>
    </rPh>
    <rPh sb="20" eb="21">
      <t>トウ</t>
    </rPh>
    <phoneticPr fontId="9"/>
  </si>
  <si>
    <t>改修前入居者用</t>
    <rPh sb="0" eb="6">
      <t>カイシュウマエニュウキョシャ</t>
    </rPh>
    <rPh sb="6" eb="7">
      <t>ヨウ</t>
    </rPh>
    <phoneticPr fontId="9"/>
  </si>
  <si>
    <t>公益財団法人東京都環境公社</t>
    <rPh sb="0" eb="2">
      <t>コウエキ</t>
    </rPh>
    <rPh sb="2" eb="4">
      <t>ザイダン</t>
    </rPh>
    <rPh sb="4" eb="6">
      <t>ホウジン</t>
    </rPh>
    <rPh sb="6" eb="9">
      <t>トウキョウト</t>
    </rPh>
    <rPh sb="9" eb="11">
      <t>カンキョウ</t>
    </rPh>
    <rPh sb="11" eb="13">
      <t>コウシャ</t>
    </rPh>
    <phoneticPr fontId="9"/>
  </si>
  <si>
    <t>理事長　殿</t>
    <rPh sb="0" eb="3">
      <t>リジチョウ</t>
    </rPh>
    <rPh sb="4" eb="5">
      <t>ドノ</t>
    </rPh>
    <phoneticPr fontId="5"/>
  </si>
  <si>
    <t>令和</t>
    <rPh sb="0" eb="2">
      <t>レイワ</t>
    </rPh>
    <phoneticPr fontId="5"/>
  </si>
  <si>
    <t>年</t>
    <rPh sb="0" eb="1">
      <t>ネン</t>
    </rPh>
    <phoneticPr fontId="9"/>
  </si>
  <si>
    <t>月</t>
    <rPh sb="0" eb="1">
      <t>ガツ</t>
    </rPh>
    <phoneticPr fontId="9"/>
  </si>
  <si>
    <t>日</t>
    <rPh sb="0" eb="1">
      <t>ニチ</t>
    </rPh>
    <phoneticPr fontId="9"/>
  </si>
  <si>
    <t>アンケート実施についての同意書</t>
    <rPh sb="5" eb="7">
      <t>ジッシ</t>
    </rPh>
    <rPh sb="12" eb="15">
      <t>ドウイショ</t>
    </rPh>
    <phoneticPr fontId="9"/>
  </si>
  <si>
    <r>
      <t xml:space="preserve">入居者住所
</t>
    </r>
    <r>
      <rPr>
        <sz val="10"/>
        <color rgb="FF000000"/>
        <rFont val="ＭＳ Ｐ明朝"/>
        <family val="1"/>
        <charset val="128"/>
      </rPr>
      <t>（部屋番号まで）</t>
    </r>
    <rPh sb="7" eb="11">
      <t>ヘヤバンゴウ</t>
    </rPh>
    <phoneticPr fontId="5"/>
  </si>
  <si>
    <t>入居者氏名</t>
    <phoneticPr fontId="5"/>
  </si>
  <si>
    <t>　公益財団法人東京都環境公社が定める賃貸住宅における省エネ化・再エネ導入促進事業助成金交付要綱第12条第2項第一号又は第二号の規定に基づき、下記の事項を確認のうえ、同意します。</t>
    <rPh sb="54" eb="55">
      <t>ダイ</t>
    </rPh>
    <rPh sb="56" eb="57">
      <t>ゴウ</t>
    </rPh>
    <rPh sb="57" eb="58">
      <t>マタ</t>
    </rPh>
    <rPh sb="59" eb="60">
      <t>ダイ</t>
    </rPh>
    <rPh sb="60" eb="61">
      <t>2</t>
    </rPh>
    <rPh sb="61" eb="62">
      <t>ゴウ</t>
    </rPh>
    <rPh sb="73" eb="75">
      <t>ジコウ</t>
    </rPh>
    <rPh sb="76" eb="78">
      <t>カクニン</t>
    </rPh>
    <phoneticPr fontId="9"/>
  </si>
  <si>
    <t>※必ず、内容を確認してから同意のうえ、チェック欄に（✔ ）チェックを入れてください。</t>
    <rPh sb="7" eb="9">
      <t>カクニン</t>
    </rPh>
    <rPh sb="13" eb="15">
      <t>ドウイ</t>
    </rPh>
    <phoneticPr fontId="5"/>
  </si>
  <si>
    <t>工事完了日から1年後に実施するアンケートにて、工事完了日より1年間の光熱費（電気、ガス）使用量の報告をする。</t>
    <rPh sb="23" eb="25">
      <t>コウジ</t>
    </rPh>
    <rPh sb="25" eb="27">
      <t>カンリョウ</t>
    </rPh>
    <rPh sb="27" eb="28">
      <t>ビ</t>
    </rPh>
    <rPh sb="31" eb="33">
      <t>ネンカン</t>
    </rPh>
    <rPh sb="34" eb="37">
      <t>コウネツヒ</t>
    </rPh>
    <rPh sb="38" eb="40">
      <t>デンキ</t>
    </rPh>
    <rPh sb="44" eb="47">
      <t>シヨウリョウ</t>
    </rPh>
    <rPh sb="48" eb="50">
      <t>ホウコク</t>
    </rPh>
    <phoneticPr fontId="5"/>
  </si>
  <si>
    <t>工事完了日から1年後に実施するアンケートにて、断熱改修に協力した動機、課題、効果（健康・快適性等）について回答する。</t>
    <rPh sb="11" eb="13">
      <t>ジッシ</t>
    </rPh>
    <rPh sb="53" eb="55">
      <t>カイトウ</t>
    </rPh>
    <phoneticPr fontId="5"/>
  </si>
  <si>
    <t>工事完了から1年未満で退去する場合は、退去時に上記1.2の項目について回答をする。</t>
    <rPh sb="0" eb="2">
      <t>コウジ</t>
    </rPh>
    <rPh sb="2" eb="4">
      <t>カンリョウ</t>
    </rPh>
    <rPh sb="7" eb="8">
      <t>ネン</t>
    </rPh>
    <rPh sb="8" eb="10">
      <t>ミマン</t>
    </rPh>
    <rPh sb="11" eb="13">
      <t>タイキョ</t>
    </rPh>
    <rPh sb="15" eb="17">
      <t>バアイ</t>
    </rPh>
    <rPh sb="19" eb="21">
      <t>タイキョ</t>
    </rPh>
    <rPh sb="21" eb="22">
      <t>ジ</t>
    </rPh>
    <rPh sb="23" eb="25">
      <t>ジョウキ</t>
    </rPh>
    <rPh sb="29" eb="31">
      <t>コウモク</t>
    </rPh>
    <rPh sb="35" eb="37">
      <t>カイトウ</t>
    </rPh>
    <phoneticPr fontId="9"/>
  </si>
  <si>
    <t>賃貸住宅の所有者より賃貸住宅における省エネ・再エネ改修促進事業での高断熱窓ドア、断熱材改修についてのアンケート実施があることの説明を受けアンケートに回答する。</t>
    <rPh sb="0" eb="2">
      <t>チンタイ</t>
    </rPh>
    <rPh sb="2" eb="4">
      <t>ジュウタク</t>
    </rPh>
    <rPh sb="5" eb="8">
      <t>ショユウシャ</t>
    </rPh>
    <rPh sb="10" eb="12">
      <t>チンタイ</t>
    </rPh>
    <rPh sb="12" eb="14">
      <t>ジュウタク</t>
    </rPh>
    <rPh sb="18" eb="19">
      <t>ショウ</t>
    </rPh>
    <rPh sb="22" eb="23">
      <t>サイ</t>
    </rPh>
    <rPh sb="25" eb="27">
      <t>カイシュウ</t>
    </rPh>
    <rPh sb="27" eb="29">
      <t>ソクシン</t>
    </rPh>
    <rPh sb="29" eb="31">
      <t>ジギョウ</t>
    </rPh>
    <rPh sb="33" eb="34">
      <t>コウ</t>
    </rPh>
    <rPh sb="34" eb="36">
      <t>ダンネツ</t>
    </rPh>
    <rPh sb="36" eb="37">
      <t>マド</t>
    </rPh>
    <rPh sb="40" eb="43">
      <t>ダンネツザイ</t>
    </rPh>
    <rPh sb="43" eb="45">
      <t>カイシュウ</t>
    </rPh>
    <rPh sb="55" eb="57">
      <t>ジッシ</t>
    </rPh>
    <rPh sb="63" eb="65">
      <t>セツメイ</t>
    </rPh>
    <rPh sb="66" eb="67">
      <t>ウ</t>
    </rPh>
    <rPh sb="74" eb="76">
      <t>カイトウ</t>
    </rPh>
    <phoneticPr fontId="9"/>
  </si>
  <si>
    <t>アンケートは、賃貸住宅における省エネ化促進の参考とするため、
賃貸住宅の利用者様に成果等についてお答えいただくものです。
賃貸住宅における省エネ化普及促進のため、是非ご協力いただけますようお願いいたします。</t>
    <rPh sb="36" eb="39">
      <t>リヨウシャ</t>
    </rPh>
    <rPh sb="75" eb="77">
      <t>ソクシン</t>
    </rPh>
    <phoneticPr fontId="5"/>
  </si>
  <si>
    <t>交付要綱第12条第2項抜粋</t>
    <rPh sb="11" eb="13">
      <t>バッスイ</t>
    </rPh>
    <phoneticPr fontId="5"/>
  </si>
  <si>
    <t>二　助成対象事業を入居者がいる住戸で実施する場合</t>
  </si>
  <si>
    <t>（１）助成対象事業を実施した住戸の入居者に対し、省エネ診断結果及び省エネ性能表示について提供を行うこと。</t>
  </si>
  <si>
    <t>（２）次に掲げる事項に協力してもらうことについて、入居者に依頼すること。</t>
  </si>
  <si>
    <t>ア　助成対象事業を完了した月から起算して、当該月を含む前後１年間の光熱費（電気、ガス）の報告に関するアンケート（別記第19号様式及び別記第20号様式）</t>
  </si>
  <si>
    <t>イ　断熱改修に協力した動機、課題、効果（健康・快適性等）等に関するアンケート （別記第20号様式）</t>
  </si>
  <si>
    <t>（３）賃貸住宅の所有者は、断熱改修の動機、課題、不動産広告等に関する報告（別記第18号様式）を行うこと。</t>
  </si>
  <si>
    <t>（日本産業規格Ａ列４番）</t>
  </si>
  <si>
    <t>改修後入居者用</t>
    <rPh sb="0" eb="2">
      <t>カイシュウ</t>
    </rPh>
    <rPh sb="2" eb="3">
      <t>ゴ</t>
    </rPh>
    <rPh sb="3" eb="6">
      <t>ニュウキョシャ</t>
    </rPh>
    <rPh sb="6" eb="7">
      <t>ヨウ</t>
    </rPh>
    <phoneticPr fontId="9"/>
  </si>
  <si>
    <t>入居日から1年後に実施するアンケートにて入居日より1年間の光熱費（電気、ガス）使用量の報告をする。</t>
    <rPh sb="0" eb="2">
      <t>ニュウキョ</t>
    </rPh>
    <rPh sb="2" eb="3">
      <t>ビ</t>
    </rPh>
    <rPh sb="20" eb="22">
      <t>ニュウキョ</t>
    </rPh>
    <rPh sb="22" eb="23">
      <t>ビ</t>
    </rPh>
    <rPh sb="26" eb="28">
      <t>ネンカン</t>
    </rPh>
    <rPh sb="29" eb="32">
      <t>コウネツヒ</t>
    </rPh>
    <rPh sb="33" eb="35">
      <t>デンキ</t>
    </rPh>
    <rPh sb="39" eb="42">
      <t>シヨウリョウ</t>
    </rPh>
    <rPh sb="43" eb="45">
      <t>ホウコク</t>
    </rPh>
    <phoneticPr fontId="5"/>
  </si>
  <si>
    <t>入居日から1年後に実施するアンケートにて、断熱改修住戸を選択した動機、課題、効果（健康・快適性等）について回答する。</t>
    <rPh sb="0" eb="3">
      <t>ニュウキョビ</t>
    </rPh>
    <rPh sb="9" eb="11">
      <t>ジッシ</t>
    </rPh>
    <rPh sb="21" eb="25">
      <t>ダンネツカイシュウ</t>
    </rPh>
    <rPh sb="25" eb="27">
      <t>ジュウコ</t>
    </rPh>
    <rPh sb="28" eb="30">
      <t>センタク</t>
    </rPh>
    <rPh sb="32" eb="34">
      <t>ドウキ</t>
    </rPh>
    <rPh sb="53" eb="55">
      <t>カイトウ</t>
    </rPh>
    <phoneticPr fontId="5"/>
  </si>
  <si>
    <t>入居日から1年未満で退去する場合は、退去時に上記1.2の項目について回答する。</t>
    <rPh sb="0" eb="2">
      <t>ニュウキョ</t>
    </rPh>
    <rPh sb="2" eb="3">
      <t>ビ</t>
    </rPh>
    <rPh sb="6" eb="7">
      <t>ネン</t>
    </rPh>
    <rPh sb="7" eb="9">
      <t>ミマン</t>
    </rPh>
    <rPh sb="10" eb="12">
      <t>タイキョ</t>
    </rPh>
    <rPh sb="14" eb="16">
      <t>バアイ</t>
    </rPh>
    <rPh sb="18" eb="20">
      <t>タイキョ</t>
    </rPh>
    <rPh sb="20" eb="21">
      <t>ジ</t>
    </rPh>
    <rPh sb="22" eb="24">
      <t>ジョウキ</t>
    </rPh>
    <rPh sb="28" eb="30">
      <t>コウモク</t>
    </rPh>
    <rPh sb="34" eb="36">
      <t>カイトウ</t>
    </rPh>
    <phoneticPr fontId="9"/>
  </si>
  <si>
    <t>交付要綱 第12条第2項抜粋</t>
    <rPh sb="12" eb="14">
      <t>バッスイ</t>
    </rPh>
    <phoneticPr fontId="5"/>
  </si>
  <si>
    <t>　一　助成対象事業を入居者がいない住戸で実施する場合</t>
  </si>
  <si>
    <t>（１）助成対象事業を実施した住戸の入居者を募集する際に、不動産広告等 へ省エネ性能表示の掲載を行い、実施した旨を報告（別記第17号様式） すること。</t>
  </si>
  <si>
    <t>ア　入居者の入居した月から起算して１年間の光熱費（電気、ガス）に関するアンケート（別記第20号様式）</t>
  </si>
  <si>
    <t>イ　断熱改修住戸を選択した動機、課題、効果（健康・快適性等）等に関するアンケート （別記第20号様式）</t>
  </si>
  <si>
    <t>.</t>
    <phoneticPr fontId="4"/>
  </si>
  <si>
    <t>〇</t>
    <phoneticPr fontId="4"/>
  </si>
  <si>
    <t>参考様式10</t>
    <rPh sb="0" eb="4">
      <t>サンコウヨウシキ</t>
    </rPh>
    <phoneticPr fontId="5"/>
  </si>
  <si>
    <t>参考様式３</t>
    <rPh sb="0" eb="4">
      <t>サンコウヨウシキ</t>
    </rPh>
    <phoneticPr fontId="5"/>
  </si>
  <si>
    <t>参考様式４</t>
    <rPh sb="0" eb="2">
      <t>サンコウ</t>
    </rPh>
    <rPh sb="2" eb="4">
      <t>ヨウシキ</t>
    </rPh>
    <phoneticPr fontId="9"/>
  </si>
  <si>
    <t>施　工　証　明　書</t>
    <rPh sb="0" eb="1">
      <t>セ</t>
    </rPh>
    <rPh sb="2" eb="3">
      <t>コウ</t>
    </rPh>
    <rPh sb="4" eb="5">
      <t>ショウ</t>
    </rPh>
    <rPh sb="6" eb="7">
      <t>メイ</t>
    </rPh>
    <rPh sb="8" eb="9">
      <t>ショ</t>
    </rPh>
    <phoneticPr fontId="4"/>
  </si>
  <si>
    <t>年</t>
    <rPh sb="0" eb="1">
      <t>ネン</t>
    </rPh>
    <phoneticPr fontId="5"/>
  </si>
  <si>
    <t>月</t>
    <rPh sb="0" eb="1">
      <t>ガツ</t>
    </rPh>
    <phoneticPr fontId="5"/>
  </si>
  <si>
    <t>日</t>
    <rPh sb="0" eb="1">
      <t>ヒ</t>
    </rPh>
    <phoneticPr fontId="5"/>
  </si>
  <si>
    <t>[助成事業者名（申請者名）]</t>
    <rPh sb="1" eb="6">
      <t>ジョセイジギョウシャ</t>
    </rPh>
    <rPh sb="6" eb="7">
      <t>メイ</t>
    </rPh>
    <rPh sb="8" eb="11">
      <t>シンセイシャ</t>
    </rPh>
    <rPh sb="11" eb="12">
      <t>メイ</t>
    </rPh>
    <phoneticPr fontId="4"/>
  </si>
  <si>
    <t>様</t>
    <rPh sb="0" eb="1">
      <t>サマ</t>
    </rPh>
    <phoneticPr fontId="5"/>
  </si>
  <si>
    <t>地球　三郎</t>
    <rPh sb="0" eb="2">
      <t>チキュウ</t>
    </rPh>
    <rPh sb="3" eb="5">
      <t>サブロウ</t>
    </rPh>
    <phoneticPr fontId="0"/>
  </si>
  <si>
    <t>[工事請負業者名]</t>
    <rPh sb="1" eb="5">
      <t>コウジウケオイ</t>
    </rPh>
    <rPh sb="5" eb="7">
      <t>ギョウシャ</t>
    </rPh>
    <rPh sb="6" eb="7">
      <t>コウギョウ</t>
    </rPh>
    <rPh sb="7" eb="8">
      <t>メイ</t>
    </rPh>
    <phoneticPr fontId="4"/>
  </si>
  <si>
    <t>[工事請負業者名]</t>
    <rPh sb="1" eb="3">
      <t>コウジ</t>
    </rPh>
    <rPh sb="3" eb="5">
      <t>ウケオイ</t>
    </rPh>
    <rPh sb="5" eb="7">
      <t>ギョウシャ</t>
    </rPh>
    <rPh sb="6" eb="7">
      <t>コウギョウ</t>
    </rPh>
    <rPh sb="7" eb="8">
      <t>メイ</t>
    </rPh>
    <phoneticPr fontId="4"/>
  </si>
  <si>
    <t>住所</t>
    <rPh sb="0" eb="2">
      <t>ジュウショ</t>
    </rPh>
    <phoneticPr fontId="5"/>
  </si>
  <si>
    <t>業者名</t>
    <rPh sb="0" eb="3">
      <t>ギョウシャメイ</t>
    </rPh>
    <phoneticPr fontId="5"/>
  </si>
  <si>
    <t>○○ハウス株式会社</t>
    <rPh sb="5" eb="9">
      <t>カブシキガイシャ</t>
    </rPh>
    <phoneticPr fontId="0"/>
  </si>
  <si>
    <r>
      <rPr>
        <sz val="12"/>
        <color rgb="FFFF0000"/>
        <rFont val="ＭＳ Ｐ明朝"/>
        <family val="1"/>
        <charset val="128"/>
      </rPr>
      <t>*</t>
    </r>
    <r>
      <rPr>
        <sz val="12"/>
        <color theme="1"/>
        <rFont val="ＭＳ Ｐ明朝"/>
        <family val="1"/>
        <charset val="128"/>
      </rPr>
      <t>責任者氏名</t>
    </r>
    <rPh sb="1" eb="4">
      <t>セキニンシャ</t>
    </rPh>
    <rPh sb="4" eb="6">
      <t>シメイ</t>
    </rPh>
    <phoneticPr fontId="5"/>
  </si>
  <si>
    <t>※所属部署・役職も記入すること</t>
    <phoneticPr fontId="5"/>
  </si>
  <si>
    <r>
      <rPr>
        <sz val="12"/>
        <color rgb="FFFF0000"/>
        <rFont val="ＭＳ Ｐ明朝"/>
        <family val="1"/>
        <charset val="128"/>
      </rPr>
      <t>*</t>
    </r>
    <r>
      <rPr>
        <sz val="12"/>
        <color theme="1"/>
        <rFont val="ＭＳ Ｐ明朝"/>
        <family val="1"/>
        <charset val="128"/>
      </rPr>
      <t>電話番号</t>
    </r>
    <rPh sb="1" eb="5">
      <t>デンワバンゴウ</t>
    </rPh>
    <phoneticPr fontId="5"/>
  </si>
  <si>
    <t>* 社印の押印がある場合は記載不要</t>
    <phoneticPr fontId="5"/>
  </si>
  <si>
    <t>　下記のとおり施工したことを証明いたします。</t>
    <rPh sb="1" eb="3">
      <t>カキ</t>
    </rPh>
    <rPh sb="7" eb="9">
      <t>セコウ</t>
    </rPh>
    <rPh sb="14" eb="16">
      <t>ショウメイ</t>
    </rPh>
    <phoneticPr fontId="4"/>
  </si>
  <si>
    <t>記</t>
    <rPh sb="0" eb="1">
      <t>キ</t>
    </rPh>
    <phoneticPr fontId="4"/>
  </si>
  <si>
    <t>物件名（現場名）</t>
    <rPh sb="0" eb="2">
      <t>ブッケン</t>
    </rPh>
    <rPh sb="2" eb="3">
      <t>メイ</t>
    </rPh>
    <rPh sb="4" eb="6">
      <t>ゲンバ</t>
    </rPh>
    <rPh sb="6" eb="7">
      <t>メイ</t>
    </rPh>
    <phoneticPr fontId="4"/>
  </si>
  <si>
    <t>新宿区　地球様邸</t>
    <rPh sb="0" eb="3">
      <t>シンジュクク</t>
    </rPh>
    <rPh sb="4" eb="6">
      <t>チキュウ</t>
    </rPh>
    <rPh sb="6" eb="7">
      <t>サマ</t>
    </rPh>
    <rPh sb="7" eb="8">
      <t>テイ</t>
    </rPh>
    <phoneticPr fontId="0"/>
  </si>
  <si>
    <t>物件住所（施工場所）</t>
    <rPh sb="5" eb="7">
      <t>セコウ</t>
    </rPh>
    <rPh sb="7" eb="9">
      <t>バショ</t>
    </rPh>
    <phoneticPr fontId="4"/>
  </si>
  <si>
    <r>
      <t xml:space="preserve">施工日
</t>
    </r>
    <r>
      <rPr>
        <sz val="11"/>
        <color theme="1"/>
        <rFont val="ＭＳ Ｐ明朝"/>
        <family val="1"/>
        <charset val="128"/>
      </rPr>
      <t>※数日間にわたる場合は開始日を記入すること</t>
    </r>
    <rPh sb="0" eb="2">
      <t>セコウ</t>
    </rPh>
    <rPh sb="2" eb="3">
      <t>ニチ</t>
    </rPh>
    <rPh sb="15" eb="18">
      <t>カイシビ</t>
    </rPh>
    <phoneticPr fontId="4"/>
  </si>
  <si>
    <t>番号</t>
    <rPh sb="0" eb="2">
      <t>バンゴウ</t>
    </rPh>
    <phoneticPr fontId="4"/>
  </si>
  <si>
    <t>登録番号</t>
    <rPh sb="0" eb="2">
      <t>トウロク</t>
    </rPh>
    <rPh sb="2" eb="4">
      <t>バンゴウ</t>
    </rPh>
    <phoneticPr fontId="4"/>
  </si>
  <si>
    <t>メーカー名</t>
    <rPh sb="4" eb="5">
      <t>メイ</t>
    </rPh>
    <phoneticPr fontId="4"/>
  </si>
  <si>
    <t>製品名</t>
    <rPh sb="0" eb="3">
      <t>セイヒンメイ</t>
    </rPh>
    <phoneticPr fontId="4"/>
  </si>
  <si>
    <t>製品型番</t>
    <rPh sb="0" eb="4">
      <t>セイヒンカタバン</t>
    </rPh>
    <phoneticPr fontId="4"/>
  </si>
  <si>
    <t>断熱仕様</t>
    <rPh sb="0" eb="2">
      <t>ダンネツ</t>
    </rPh>
    <rPh sb="2" eb="4">
      <t>シヨウ</t>
    </rPh>
    <phoneticPr fontId="4"/>
  </si>
  <si>
    <t>数量</t>
    <rPh sb="0" eb="2">
      <t>スウリョウ</t>
    </rPh>
    <phoneticPr fontId="5"/>
  </si>
  <si>
    <r>
      <t xml:space="preserve">厚さ
</t>
    </r>
    <r>
      <rPr>
        <sz val="9"/>
        <color theme="1"/>
        <rFont val="ＭＳ Ｐ明朝"/>
        <family val="1"/>
        <charset val="128"/>
      </rPr>
      <t>（㎜）</t>
    </r>
    <rPh sb="0" eb="1">
      <t>アツ</t>
    </rPh>
    <phoneticPr fontId="5"/>
  </si>
  <si>
    <r>
      <t xml:space="preserve">施工面積
</t>
    </r>
    <r>
      <rPr>
        <sz val="9"/>
        <color theme="1"/>
        <rFont val="ＭＳ Ｐ明朝"/>
        <family val="1"/>
        <charset val="128"/>
      </rPr>
      <t>（㎡）</t>
    </r>
    <rPh sb="0" eb="2">
      <t>セコウ</t>
    </rPh>
    <rPh sb="2" eb="4">
      <t>メンセキ</t>
    </rPh>
    <phoneticPr fontId="4"/>
  </si>
  <si>
    <t>備考</t>
    <rPh sb="0" eb="2">
      <t>ビコウ</t>
    </rPh>
    <phoneticPr fontId="5"/>
  </si>
  <si>
    <t>W1①</t>
  </si>
  <si>
    <t>G00000000</t>
  </si>
  <si>
    <t>○○株式会社</t>
    <rPh sb="2" eb="6">
      <t>カブシキガイシャ</t>
    </rPh>
    <phoneticPr fontId="0"/>
  </si>
  <si>
    <t>△△△</t>
  </si>
  <si>
    <t>W2①</t>
  </si>
  <si>
    <t>W2②</t>
  </si>
  <si>
    <t>W1</t>
  </si>
  <si>
    <t>W00000000</t>
  </si>
  <si>
    <t>□□□</t>
  </si>
  <si>
    <t>外壁①</t>
    <rPh sb="0" eb="2">
      <t>ソトカベ</t>
    </rPh>
    <phoneticPr fontId="4"/>
  </si>
  <si>
    <t>AD1</t>
  </si>
  <si>
    <t>●●片開きドア　○○シリーズ</t>
    <rPh sb="2" eb="4">
      <t>カタビラ</t>
    </rPh>
    <phoneticPr fontId="0"/>
  </si>
  <si>
    <t>H20</t>
    <phoneticPr fontId="4"/>
  </si>
  <si>
    <t>K2</t>
    <phoneticPr fontId="4"/>
  </si>
  <si>
    <t>出　荷　証　明　書</t>
    <rPh sb="0" eb="1">
      <t>デ</t>
    </rPh>
    <rPh sb="2" eb="3">
      <t>ニ</t>
    </rPh>
    <rPh sb="4" eb="5">
      <t>ショウ</t>
    </rPh>
    <rPh sb="6" eb="7">
      <t>メイ</t>
    </rPh>
    <rPh sb="8" eb="9">
      <t>ショ</t>
    </rPh>
    <phoneticPr fontId="4"/>
  </si>
  <si>
    <t>[工事請負会社名]</t>
    <rPh sb="1" eb="3">
      <t>コウジ</t>
    </rPh>
    <rPh sb="3" eb="5">
      <t>ウケオイ</t>
    </rPh>
    <rPh sb="5" eb="7">
      <t>ガイシャ</t>
    </rPh>
    <rPh sb="7" eb="8">
      <t>メイ</t>
    </rPh>
    <phoneticPr fontId="4"/>
  </si>
  <si>
    <t>〇〇ハウス株式会社</t>
    <rPh sb="5" eb="9">
      <t>カブシキガイシャ</t>
    </rPh>
    <phoneticPr fontId="4"/>
  </si>
  <si>
    <t>[販売業者名]</t>
    <rPh sb="1" eb="3">
      <t>ハンバイ</t>
    </rPh>
    <rPh sb="3" eb="5">
      <t>ギョウシャ</t>
    </rPh>
    <rPh sb="4" eb="5">
      <t>コウギョウ</t>
    </rPh>
    <rPh sb="5" eb="6">
      <t>メイ</t>
    </rPh>
    <phoneticPr fontId="4"/>
  </si>
  <si>
    <t>〒000-0000　東京都南東京市××町7-8-10</t>
    <rPh sb="10" eb="13">
      <t>トウキョウト</t>
    </rPh>
    <rPh sb="13" eb="17">
      <t>ミナミトウキョウシ</t>
    </rPh>
    <rPh sb="19" eb="20">
      <t>チョウ</t>
    </rPh>
    <phoneticPr fontId="4"/>
  </si>
  <si>
    <t>有限会社●●硝子</t>
    <rPh sb="0" eb="4">
      <t>ユウゲンガイシャ</t>
    </rPh>
    <rPh sb="6" eb="8">
      <t>ガラス</t>
    </rPh>
    <phoneticPr fontId="4"/>
  </si>
  <si>
    <t>営業部・課長</t>
    <rPh sb="0" eb="3">
      <t>エイギョウブ</t>
    </rPh>
    <rPh sb="4" eb="6">
      <t>カチョウ</t>
    </rPh>
    <phoneticPr fontId="4"/>
  </si>
  <si>
    <t>立川　建夫</t>
    <rPh sb="0" eb="2">
      <t>タチカワ</t>
    </rPh>
    <rPh sb="3" eb="4">
      <t>タ</t>
    </rPh>
    <rPh sb="4" eb="5">
      <t>オット</t>
    </rPh>
    <phoneticPr fontId="4"/>
  </si>
  <si>
    <t>03-9999-0000</t>
    <phoneticPr fontId="4"/>
  </si>
  <si>
    <t>　下記のとおり出荷したことを証明いたします。</t>
    <rPh sb="1" eb="3">
      <t>カキ</t>
    </rPh>
    <rPh sb="7" eb="9">
      <t>シュッカ</t>
    </rPh>
    <rPh sb="14" eb="16">
      <t>ショウメイ</t>
    </rPh>
    <phoneticPr fontId="4"/>
  </si>
  <si>
    <t>新宿区　地球様邸</t>
    <rPh sb="0" eb="3">
      <t>シンジュクク</t>
    </rPh>
    <rPh sb="4" eb="8">
      <t>チキュウサマテイ</t>
    </rPh>
    <phoneticPr fontId="4"/>
  </si>
  <si>
    <t>物件住所（納入場所）</t>
    <rPh sb="5" eb="7">
      <t>ノウニュウ</t>
    </rPh>
    <rPh sb="7" eb="9">
      <t>バショ</t>
    </rPh>
    <phoneticPr fontId="4"/>
  </si>
  <si>
    <r>
      <t xml:space="preserve">出荷日
</t>
    </r>
    <r>
      <rPr>
        <sz val="11"/>
        <rFont val="ＭＳ Ｐ明朝"/>
        <family val="1"/>
        <charset val="128"/>
      </rPr>
      <t>※数日間にわたる場合は最初の出荷日を記入するこ</t>
    </r>
    <r>
      <rPr>
        <sz val="12"/>
        <rFont val="ＭＳ Ｐ明朝"/>
        <family val="1"/>
        <charset val="128"/>
      </rPr>
      <t>と</t>
    </r>
    <rPh sb="0" eb="2">
      <t>シュッカ</t>
    </rPh>
    <rPh sb="2" eb="3">
      <t>ニチ</t>
    </rPh>
    <rPh sb="5" eb="8">
      <t>スウジツカン</t>
    </rPh>
    <rPh sb="12" eb="14">
      <t>バアイ</t>
    </rPh>
    <rPh sb="15" eb="17">
      <t>サイショ</t>
    </rPh>
    <rPh sb="18" eb="21">
      <t>シュッカビ</t>
    </rPh>
    <rPh sb="22" eb="24">
      <t>キニュウ</t>
    </rPh>
    <phoneticPr fontId="4"/>
  </si>
  <si>
    <r>
      <t xml:space="preserve">出荷量
</t>
    </r>
    <r>
      <rPr>
        <sz val="9"/>
        <color theme="1"/>
        <rFont val="ＭＳ Ｐ明朝"/>
        <family val="1"/>
        <charset val="128"/>
      </rPr>
      <t>（㎡）</t>
    </r>
    <rPh sb="0" eb="2">
      <t>シュッカ</t>
    </rPh>
    <rPh sb="2" eb="3">
      <t>リョウ</t>
    </rPh>
    <phoneticPr fontId="4"/>
  </si>
  <si>
    <t>W1①</t>
    <phoneticPr fontId="4"/>
  </si>
  <si>
    <t>G00000000</t>
    <phoneticPr fontId="4"/>
  </si>
  <si>
    <t>○○株式会社</t>
    <rPh sb="2" eb="6">
      <t>カブシキガイシャ</t>
    </rPh>
    <phoneticPr fontId="4"/>
  </si>
  <si>
    <t>△△△</t>
    <phoneticPr fontId="4"/>
  </si>
  <si>
    <t>W2①</t>
    <phoneticPr fontId="4"/>
  </si>
  <si>
    <t>W2②</t>
    <phoneticPr fontId="4"/>
  </si>
  <si>
    <t>W1</t>
    <phoneticPr fontId="4"/>
  </si>
  <si>
    <t>W00000000</t>
    <phoneticPr fontId="4"/>
  </si>
  <si>
    <t>□</t>
    <phoneticPr fontId="4"/>
  </si>
  <si>
    <t>AD1</t>
    <phoneticPr fontId="4"/>
  </si>
  <si>
    <t>令和</t>
    <rPh sb="0" eb="2">
      <t>レイワ</t>
    </rPh>
    <phoneticPr fontId="4"/>
  </si>
  <si>
    <t>日</t>
    <phoneticPr fontId="4"/>
  </si>
  <si>
    <t>参考様式８（出荷証明書）</t>
    <rPh sb="0" eb="2">
      <t>サンコウ</t>
    </rPh>
    <rPh sb="2" eb="4">
      <t>ヨウシキ</t>
    </rPh>
    <rPh sb="6" eb="8">
      <t>シュッカ</t>
    </rPh>
    <rPh sb="8" eb="11">
      <t>ショウメイショ</t>
    </rPh>
    <phoneticPr fontId="4"/>
  </si>
  <si>
    <t>参考様式７（施工証明書）</t>
    <rPh sb="0" eb="2">
      <t>サンコウ</t>
    </rPh>
    <rPh sb="2" eb="4">
      <t>ヨウシキ</t>
    </rPh>
    <rPh sb="6" eb="8">
      <t>セコウ</t>
    </rPh>
    <rPh sb="8" eb="11">
      <t>ショウメイショ</t>
    </rPh>
    <phoneticPr fontId="4"/>
  </si>
  <si>
    <t>参考様式５（アンケート実施にあたり）</t>
    <rPh sb="0" eb="2">
      <t>サンコウ</t>
    </rPh>
    <rPh sb="2" eb="4">
      <t>ヨウシキ</t>
    </rPh>
    <rPh sb="11" eb="13">
      <t>ジッシ</t>
    </rPh>
    <phoneticPr fontId="9"/>
  </si>
  <si>
    <t>参考様式６（アンケート実施にあたり）</t>
    <rPh sb="0" eb="2">
      <t>サンコウ</t>
    </rPh>
    <rPh sb="2" eb="4">
      <t>ヨウシキ</t>
    </rPh>
    <rPh sb="11" eb="13">
      <t>ジッシ</t>
    </rPh>
    <phoneticPr fontId="9"/>
  </si>
  <si>
    <t>参考様式３　（助成対象住宅の写真）</t>
    <phoneticPr fontId="5"/>
  </si>
  <si>
    <t>個別クレジット契約による助成金に関する取決書</t>
    <rPh sb="12" eb="14">
      <t>ジョセイ</t>
    </rPh>
    <phoneticPr fontId="9"/>
  </si>
  <si>
    <t>申請者</t>
    <rPh sb="0" eb="3">
      <t>シンセイシャ</t>
    </rPh>
    <phoneticPr fontId="9"/>
  </si>
  <si>
    <t>〒</t>
    <phoneticPr fontId="9"/>
  </si>
  <si>
    <t>－</t>
    <phoneticPr fontId="5"/>
  </si>
  <si>
    <t>住所</t>
  </si>
  <si>
    <t>氏名</t>
  </si>
  <si>
    <t>記</t>
    <rPh sb="0" eb="1">
      <t>キ</t>
    </rPh>
    <phoneticPr fontId="9"/>
  </si>
  <si>
    <t>取扱クレジット会社名</t>
    <phoneticPr fontId="9"/>
  </si>
  <si>
    <t>助成事業変更内容明細書</t>
    <rPh sb="0" eb="2">
      <t>ジョセイ</t>
    </rPh>
    <rPh sb="2" eb="4">
      <t>ジギョウ</t>
    </rPh>
    <rPh sb="4" eb="6">
      <t>ヘンコウ</t>
    </rPh>
    <rPh sb="6" eb="8">
      <t>ナイヨウ</t>
    </rPh>
    <rPh sb="8" eb="10">
      <t>メイサイ</t>
    </rPh>
    <rPh sb="10" eb="11">
      <t>ショ</t>
    </rPh>
    <phoneticPr fontId="9"/>
  </si>
  <si>
    <t>変更に係る設備種別</t>
    <rPh sb="0" eb="2">
      <t>ヘンコウ</t>
    </rPh>
    <rPh sb="3" eb="4">
      <t>カカ</t>
    </rPh>
    <rPh sb="5" eb="7">
      <t>セツビ</t>
    </rPh>
    <rPh sb="7" eb="9">
      <t>シュベツ</t>
    </rPh>
    <phoneticPr fontId="5"/>
  </si>
  <si>
    <t>※該当するものに、チェック（✔ ）を入れてください。</t>
    <phoneticPr fontId="5"/>
  </si>
  <si>
    <t>　助成金交付申請予定額変更の有無</t>
    <rPh sb="11" eb="13">
      <t>ヘンコウ</t>
    </rPh>
    <rPh sb="14" eb="16">
      <t>ウム</t>
    </rPh>
    <phoneticPr fontId="5"/>
  </si>
  <si>
    <t>　　交付決定時と異なる（下記記載）</t>
    <rPh sb="2" eb="4">
      <t>コウフ</t>
    </rPh>
    <rPh sb="4" eb="6">
      <t>ケッテイ</t>
    </rPh>
    <rPh sb="6" eb="7">
      <t>ジ</t>
    </rPh>
    <rPh sb="8" eb="9">
      <t>コト</t>
    </rPh>
    <rPh sb="12" eb="13">
      <t>シタ</t>
    </rPh>
    <rPh sb="13" eb="14">
      <t>キ</t>
    </rPh>
    <rPh sb="14" eb="16">
      <t>キサイ</t>
    </rPh>
    <phoneticPr fontId="5"/>
  </si>
  <si>
    <t>　変更後の交付申請予定額</t>
    <rPh sb="1" eb="4">
      <t>ヘンコウゴ</t>
    </rPh>
    <rPh sb="5" eb="12">
      <t>コウフシンセイヨテイガク</t>
    </rPh>
    <phoneticPr fontId="5"/>
  </si>
  <si>
    <t>※変更がある場合のみ記入して下さい</t>
    <phoneticPr fontId="5"/>
  </si>
  <si>
    <t>高断熱窓</t>
    <rPh sb="0" eb="3">
      <t>コウダンネツ</t>
    </rPh>
    <rPh sb="3" eb="4">
      <t>マド</t>
    </rPh>
    <phoneticPr fontId="9"/>
  </si>
  <si>
    <t>円（税抜）</t>
    <rPh sb="0" eb="1">
      <t>エン</t>
    </rPh>
    <rPh sb="2" eb="4">
      <t>ゼイヌ</t>
    </rPh>
    <phoneticPr fontId="5"/>
  </si>
  <si>
    <t>高断熱ドア</t>
    <rPh sb="0" eb="1">
      <t>コウ</t>
    </rPh>
    <rPh sb="1" eb="2">
      <t>ダン</t>
    </rPh>
    <rPh sb="2" eb="3">
      <t>ネツ</t>
    </rPh>
    <phoneticPr fontId="9"/>
  </si>
  <si>
    <t>申請する住戸数変更の有無</t>
    <rPh sb="0" eb="2">
      <t>シンセイ</t>
    </rPh>
    <rPh sb="4" eb="5">
      <t>ス</t>
    </rPh>
    <rPh sb="5" eb="7">
      <t>トスウ</t>
    </rPh>
    <rPh sb="7" eb="9">
      <t>ヘンコウ</t>
    </rPh>
    <rPh sb="10" eb="12">
      <t>ウム</t>
    </rPh>
    <phoneticPr fontId="5"/>
  </si>
  <si>
    <t>　変更後の申請する住戸数</t>
    <rPh sb="1" eb="4">
      <t>ヘンコウゴ</t>
    </rPh>
    <rPh sb="5" eb="7">
      <t>シンセイ</t>
    </rPh>
    <rPh sb="9" eb="10">
      <t>ス</t>
    </rPh>
    <rPh sb="10" eb="11">
      <t>ト</t>
    </rPh>
    <rPh sb="11" eb="12">
      <t>スウ</t>
    </rPh>
    <phoneticPr fontId="5"/>
  </si>
  <si>
    <t>戸</t>
    <rPh sb="0" eb="1">
      <t>ト</t>
    </rPh>
    <phoneticPr fontId="5"/>
  </si>
  <si>
    <t>申請時の内容</t>
    <phoneticPr fontId="5"/>
  </si>
  <si>
    <t>変更後の内容</t>
    <rPh sb="0" eb="2">
      <t>ヘンコウ</t>
    </rPh>
    <rPh sb="2" eb="3">
      <t>ゴ</t>
    </rPh>
    <rPh sb="4" eb="6">
      <t>ナイヨウ</t>
    </rPh>
    <phoneticPr fontId="5"/>
  </si>
  <si>
    <t>変更の理由</t>
    <phoneticPr fontId="5"/>
  </si>
  <si>
    <t>賃貸住宅における省エネ化・再エネ導入促進事業</t>
    <rPh sb="0" eb="2">
      <t>チンタイ</t>
    </rPh>
    <rPh sb="2" eb="4">
      <t>ジュウタク</t>
    </rPh>
    <rPh sb="8" eb="9">
      <t>ショウ</t>
    </rPh>
    <rPh sb="11" eb="12">
      <t>カ</t>
    </rPh>
    <rPh sb="13" eb="14">
      <t>サイ</t>
    </rPh>
    <rPh sb="16" eb="18">
      <t>ドウニュウ</t>
    </rPh>
    <rPh sb="18" eb="20">
      <t>ソクシン</t>
    </rPh>
    <rPh sb="20" eb="22">
      <t>ジギョウ</t>
    </rPh>
    <phoneticPr fontId="5"/>
  </si>
  <si>
    <t>賃貸住宅における省エネ化・再エネ導入促進事業</t>
    <rPh sb="0" eb="2">
      <t>チンタイ</t>
    </rPh>
    <rPh sb="2" eb="4">
      <t>ジュウタク</t>
    </rPh>
    <rPh sb="8" eb="9">
      <t>ショウ</t>
    </rPh>
    <rPh sb="11" eb="12">
      <t>カ</t>
    </rPh>
    <rPh sb="13" eb="14">
      <t>サイ</t>
    </rPh>
    <rPh sb="16" eb="18">
      <t>ドウニュウ</t>
    </rPh>
    <rPh sb="18" eb="20">
      <t>ソクシン</t>
    </rPh>
    <rPh sb="20" eb="22">
      <t>ジギョウ</t>
    </rPh>
    <phoneticPr fontId="9"/>
  </si>
  <si>
    <t>賃貸住宅における省エネ化・再エネ導入促進事業</t>
    <phoneticPr fontId="9"/>
  </si>
  <si>
    <t>賃貸住宅における省エネ化・再エネ導入促進事業</t>
    <phoneticPr fontId="4"/>
  </si>
  <si>
    <t>賃貸住宅における省エネ化・再エネ導入促進事業</t>
    <rPh sb="0" eb="2">
      <t>チンタイ</t>
    </rPh>
    <rPh sb="2" eb="4">
      <t>ジュウタク</t>
    </rPh>
    <rPh sb="8" eb="9">
      <t>ショウ</t>
    </rPh>
    <rPh sb="11" eb="12">
      <t>カ</t>
    </rPh>
    <rPh sb="13" eb="14">
      <t>サイ</t>
    </rPh>
    <rPh sb="16" eb="18">
      <t>ドウニュウ</t>
    </rPh>
    <rPh sb="18" eb="20">
      <t>ソクシン</t>
    </rPh>
    <rPh sb="20" eb="22">
      <t>ジギョウ</t>
    </rPh>
    <phoneticPr fontId="4"/>
  </si>
  <si>
    <t>賃貸住宅における省エネ化・再エネ導入促進事業</t>
    <phoneticPr fontId="5"/>
  </si>
  <si>
    <t>参考様式９（助成事業変更内容明細書）</t>
    <rPh sb="6" eb="10">
      <t>ジョセイジギョウ</t>
    </rPh>
    <rPh sb="10" eb="12">
      <t>ヘンコウ</t>
    </rPh>
    <rPh sb="12" eb="14">
      <t>ナイヨウ</t>
    </rPh>
    <rPh sb="14" eb="17">
      <t>メイサイショ</t>
    </rPh>
    <phoneticPr fontId="5"/>
  </si>
  <si>
    <t>参考様式４（クレジット取決書）</t>
    <rPh sb="0" eb="2">
      <t>サンコウ</t>
    </rPh>
    <rPh sb="2" eb="4">
      <t>ヨウシキ</t>
    </rPh>
    <rPh sb="11" eb="13">
      <t>トリキ</t>
    </rPh>
    <rPh sb="13" eb="14">
      <t>ショ</t>
    </rPh>
    <phoneticPr fontId="9"/>
  </si>
  <si>
    <t>第１/2号
様式</t>
    <rPh sb="0" eb="1">
      <t>ダイ</t>
    </rPh>
    <rPh sb="4" eb="5">
      <t>ゴウ</t>
    </rPh>
    <rPh sb="6" eb="8">
      <t>ヨウシキ</t>
    </rPh>
    <phoneticPr fontId="9"/>
  </si>
  <si>
    <t>【住宅所有者】第３号使用
【リース事業者】第４号使用</t>
    <rPh sb="1" eb="3">
      <t>ジュウタク</t>
    </rPh>
    <rPh sb="3" eb="6">
      <t>ショユウシャ</t>
    </rPh>
    <rPh sb="7" eb="8">
      <t>ダイ</t>
    </rPh>
    <rPh sb="9" eb="10">
      <t>ゴウ</t>
    </rPh>
    <rPh sb="10" eb="12">
      <t>シヨウ</t>
    </rPh>
    <rPh sb="17" eb="20">
      <t>ジギョウシャ</t>
    </rPh>
    <rPh sb="21" eb="22">
      <t>ダイ</t>
    </rPh>
    <rPh sb="23" eb="24">
      <t>ゴウ</t>
    </rPh>
    <rPh sb="24" eb="26">
      <t>シヨウ</t>
    </rPh>
    <phoneticPr fontId="9"/>
  </si>
  <si>
    <t>第３/４号
様式</t>
    <rPh sb="0" eb="1">
      <t>ダイ</t>
    </rPh>
    <rPh sb="4" eb="5">
      <t>ゴウ</t>
    </rPh>
    <rPh sb="6" eb="8">
      <t>ヨウシキ</t>
    </rPh>
    <phoneticPr fontId="9"/>
  </si>
  <si>
    <t>【個人・法人】第１号使用
【リース】第２号使用</t>
    <rPh sb="10" eb="12">
      <t>シヨウ</t>
    </rPh>
    <rPh sb="21" eb="23">
      <t>シヨウ</t>
    </rPh>
    <phoneticPr fontId="9"/>
  </si>
  <si>
    <t>参考様式５</t>
    <rPh sb="0" eb="2">
      <t>サンコウ</t>
    </rPh>
    <rPh sb="2" eb="4">
      <t>ヨウシキ</t>
    </rPh>
    <phoneticPr fontId="5"/>
  </si>
  <si>
    <t>参考様式６</t>
    <rPh sb="0" eb="2">
      <t>サンコウ</t>
    </rPh>
    <rPh sb="2" eb="4">
      <t>ヨウシキ</t>
    </rPh>
    <phoneticPr fontId="9"/>
  </si>
  <si>
    <t>アンケート実施についての同意書</t>
    <phoneticPr fontId="5"/>
  </si>
  <si>
    <t>新たに入居者がいる場合</t>
    <rPh sb="0" eb="1">
      <t>アラ</t>
    </rPh>
    <rPh sb="3" eb="6">
      <t>ニュウキョシャ</t>
    </rPh>
    <rPh sb="9" eb="11">
      <t>バアイ</t>
    </rPh>
    <phoneticPr fontId="5"/>
  </si>
  <si>
    <t>断熱材</t>
    <rPh sb="0" eb="3">
      <t>ダンネツザイ</t>
    </rPh>
    <phoneticPr fontId="9"/>
  </si>
  <si>
    <t>天井</t>
    <rPh sb="0" eb="2">
      <t>テンジョウ</t>
    </rPh>
    <phoneticPr fontId="4"/>
  </si>
  <si>
    <t>床</t>
    <rPh sb="0" eb="1">
      <t>ユカ</t>
    </rPh>
    <phoneticPr fontId="4"/>
  </si>
  <si>
    <t>現況図面作成</t>
    <rPh sb="0" eb="4">
      <t>ゲンキョウズメン</t>
    </rPh>
    <rPh sb="4" eb="6">
      <t>サクセイ</t>
    </rPh>
    <phoneticPr fontId="4"/>
  </si>
  <si>
    <t>現況図面作成</t>
    <rPh sb="0" eb="4">
      <t>ゲンキョウズメン</t>
    </rPh>
    <rPh sb="4" eb="6">
      <t>サクセイ</t>
    </rPh>
    <phoneticPr fontId="9"/>
  </si>
  <si>
    <t>省エネ診断</t>
    <rPh sb="0" eb="1">
      <t>ショウ</t>
    </rPh>
    <rPh sb="3" eb="5">
      <t>シンダン</t>
    </rPh>
    <phoneticPr fontId="9"/>
  </si>
  <si>
    <t>外壁</t>
    <rPh sb="0" eb="1">
      <t>ソト</t>
    </rPh>
    <rPh sb="1" eb="2">
      <t>カベ</t>
    </rPh>
    <phoneticPr fontId="4"/>
  </si>
  <si>
    <t>改修前</t>
    <phoneticPr fontId="4"/>
  </si>
  <si>
    <t>改修後</t>
    <phoneticPr fontId="4"/>
  </si>
  <si>
    <t>１　変更に係る助成対象設備の種別　</t>
    <phoneticPr fontId="9"/>
  </si>
  <si>
    <t>２　助成金交付申請予定額の変更　</t>
    <phoneticPr fontId="5"/>
  </si>
  <si>
    <t>３　申請する住戸数の変更　</t>
    <phoneticPr fontId="5"/>
  </si>
  <si>
    <t>円</t>
    <rPh sb="0" eb="1">
      <t>エン</t>
    </rPh>
    <phoneticPr fontId="5"/>
  </si>
  <si>
    <t>参考様式１（費用総括表）</t>
    <rPh sb="6" eb="8">
      <t>ヒヨウ</t>
    </rPh>
    <rPh sb="8" eb="11">
      <t>ソウカツヒョウ</t>
    </rPh>
    <phoneticPr fontId="5"/>
  </si>
  <si>
    <t>　ガラス交換</t>
    <phoneticPr fontId="5"/>
  </si>
  <si>
    <t>ドア</t>
    <phoneticPr fontId="5"/>
  </si>
  <si>
    <t>　ドアの設置</t>
    <rPh sb="4" eb="6">
      <t>セッチ</t>
    </rPh>
    <phoneticPr fontId="5"/>
  </si>
  <si>
    <t>※千円未満切り捨て。</t>
    <rPh sb="1" eb="3">
      <t>センエン</t>
    </rPh>
    <rPh sb="3" eb="5">
      <t>ミマン</t>
    </rPh>
    <rPh sb="5" eb="6">
      <t>キ</t>
    </rPh>
    <rPh sb="7" eb="8">
      <t>ス</t>
    </rPh>
    <phoneticPr fontId="5"/>
  </si>
  <si>
    <t>　</t>
    <phoneticPr fontId="5"/>
  </si>
  <si>
    <t>【助成金上限額】</t>
    <rPh sb="1" eb="4">
      <t>ジョセイキン</t>
    </rPh>
    <rPh sb="4" eb="7">
      <t>ジョウゲンガク</t>
    </rPh>
    <phoneticPr fontId="5"/>
  </si>
  <si>
    <t>参考様式２（費用明細書）</t>
    <phoneticPr fontId="5"/>
  </si>
  <si>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9"/>
  </si>
  <si>
    <t>※該当する工法を記入する</t>
    <rPh sb="1" eb="3">
      <t>ガイトウ</t>
    </rPh>
    <rPh sb="5" eb="7">
      <t>コウホウ</t>
    </rPh>
    <rPh sb="8" eb="10">
      <t>キニュウ</t>
    </rPh>
    <phoneticPr fontId="9"/>
  </si>
  <si>
    <t>費目</t>
    <rPh sb="0" eb="2">
      <t>ヒモク</t>
    </rPh>
    <phoneticPr fontId="9"/>
  </si>
  <si>
    <t>メーカー名</t>
    <rPh sb="4" eb="5">
      <t>メイ</t>
    </rPh>
    <phoneticPr fontId="5"/>
  </si>
  <si>
    <t>製品名</t>
    <rPh sb="0" eb="3">
      <t>セイヒンメイ</t>
    </rPh>
    <phoneticPr fontId="5"/>
  </si>
  <si>
    <t>単価（円）</t>
    <rPh sb="0" eb="2">
      <t>タンカ</t>
    </rPh>
    <rPh sb="3" eb="4">
      <t>エン</t>
    </rPh>
    <phoneticPr fontId="9"/>
  </si>
  <si>
    <t>金額(円）［税抜］</t>
    <phoneticPr fontId="5"/>
  </si>
  <si>
    <t>（注１）　各工法ごとに税抜で費用明細書を作成すること。（工事費を工法ごとに分けていない場合は、按分等を行い調整すること。）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1">
      <t>コウジヒ</t>
    </rPh>
    <rPh sb="32" eb="34">
      <t>コウホウ</t>
    </rPh>
    <rPh sb="37" eb="38">
      <t>ワ</t>
    </rPh>
    <rPh sb="43" eb="45">
      <t>バアイ</t>
    </rPh>
    <rPh sb="47" eb="49">
      <t>アンブン</t>
    </rPh>
    <rPh sb="49" eb="50">
      <t>ナド</t>
    </rPh>
    <rPh sb="51" eb="52">
      <t>オコナ</t>
    </rPh>
    <rPh sb="53" eb="55">
      <t>チョウセイ</t>
    </rPh>
    <phoneticPr fontId="9"/>
  </si>
  <si>
    <t>合計</t>
    <rPh sb="0" eb="2">
      <t>ゴウケイ</t>
    </rPh>
    <phoneticPr fontId="5"/>
  </si>
  <si>
    <t>住戸タイプ</t>
    <rPh sb="0" eb="2">
      <t>ジュウコ</t>
    </rPh>
    <phoneticPr fontId="9"/>
  </si>
  <si>
    <t>単住戸当たりの金額</t>
    <rPh sb="3" eb="4">
      <t>ア</t>
    </rPh>
    <rPh sb="7" eb="9">
      <t>キンガク</t>
    </rPh>
    <phoneticPr fontId="5"/>
  </si>
  <si>
    <t>助成対象経費</t>
    <rPh sb="0" eb="2">
      <t>ジョセイ</t>
    </rPh>
    <rPh sb="2" eb="4">
      <t>タイショウ</t>
    </rPh>
    <rPh sb="4" eb="6">
      <t>ケイヒ</t>
    </rPh>
    <phoneticPr fontId="5"/>
  </si>
  <si>
    <t>ガラス交換</t>
    <phoneticPr fontId="5"/>
  </si>
  <si>
    <t>カバー工法</t>
    <phoneticPr fontId="5"/>
  </si>
  <si>
    <t>建具交換</t>
    <phoneticPr fontId="5"/>
  </si>
  <si>
    <t>外窓の交換</t>
    <phoneticPr fontId="5"/>
  </si>
  <si>
    <t>内窓の取付</t>
    <phoneticPr fontId="5"/>
  </si>
  <si>
    <t>ドアの設置</t>
    <phoneticPr fontId="5"/>
  </si>
  <si>
    <t>住戸タイプごとの金額</t>
    <rPh sb="0" eb="2">
      <t>ジュウコ</t>
    </rPh>
    <rPh sb="8" eb="10">
      <t>キンガク</t>
    </rPh>
    <phoneticPr fontId="5"/>
  </si>
  <si>
    <t>助成対象経費の合計［税抜］　（H）</t>
    <phoneticPr fontId="5"/>
  </si>
  <si>
    <t>※以降は全て「単住戸」当たりの数字を入力すること。</t>
    <rPh sb="1" eb="3">
      <t>イコウ</t>
    </rPh>
    <rPh sb="4" eb="5">
      <t>スベ</t>
    </rPh>
    <rPh sb="7" eb="8">
      <t>タン</t>
    </rPh>
    <rPh sb="8" eb="10">
      <t>ジュウコ</t>
    </rPh>
    <rPh sb="11" eb="12">
      <t>ア</t>
    </rPh>
    <rPh sb="15" eb="17">
      <t>スウジ</t>
    </rPh>
    <rPh sb="18" eb="20">
      <t>ニュウリョク</t>
    </rPh>
    <phoneticPr fontId="9"/>
  </si>
  <si>
    <t>改修工法</t>
    <rPh sb="0" eb="2">
      <t>カイシュウ</t>
    </rPh>
    <rPh sb="2" eb="4">
      <t>コウホウ</t>
    </rPh>
    <phoneticPr fontId="5"/>
  </si>
  <si>
    <t>住戸タイプ</t>
    <rPh sb="0" eb="2">
      <t>ジュウコ</t>
    </rPh>
    <phoneticPr fontId="5"/>
  </si>
  <si>
    <t>↓</t>
    <phoneticPr fontId="5"/>
  </si>
  <si>
    <t>材料費　【税抜】</t>
    <rPh sb="0" eb="3">
      <t>ザイリョウヒ</t>
    </rPh>
    <rPh sb="5" eb="7">
      <t>ゼ</t>
    </rPh>
    <phoneticPr fontId="9"/>
  </si>
  <si>
    <t>登録番号</t>
    <rPh sb="0" eb="2">
      <t>トウロク</t>
    </rPh>
    <rPh sb="2" eb="4">
      <t>バンゴウ</t>
    </rPh>
    <phoneticPr fontId="5"/>
  </si>
  <si>
    <t>材料単価（円）</t>
    <rPh sb="0" eb="2">
      <t>ザイリョウ</t>
    </rPh>
    <rPh sb="2" eb="4">
      <t>タンカ</t>
    </rPh>
    <rPh sb="5" eb="6">
      <t>エン</t>
    </rPh>
    <phoneticPr fontId="9"/>
  </si>
  <si>
    <t>数量</t>
    <rPh sb="0" eb="2">
      <t>スウリョウ</t>
    </rPh>
    <phoneticPr fontId="9"/>
  </si>
  <si>
    <t>金額（円）</t>
    <rPh sb="0" eb="2">
      <t>キンガク</t>
    </rPh>
    <rPh sb="3" eb="4">
      <t>エン</t>
    </rPh>
    <phoneticPr fontId="9"/>
  </si>
  <si>
    <t>住戸タイプ別　小計</t>
    <rPh sb="0" eb="2">
      <t>ジュウコ</t>
    </rPh>
    <rPh sb="5" eb="6">
      <t>ベツ</t>
    </rPh>
    <rPh sb="7" eb="9">
      <t>ショウケイ</t>
    </rPh>
    <phoneticPr fontId="9"/>
  </si>
  <si>
    <t>住戸タイプ別助成対象経費合計【税抜】</t>
    <rPh sb="0" eb="1">
      <t>ス</t>
    </rPh>
    <rPh sb="1" eb="2">
      <t>ト</t>
    </rPh>
    <rPh sb="5" eb="6">
      <t>ベツ</t>
    </rPh>
    <rPh sb="6" eb="8">
      <t>ジョセイ</t>
    </rPh>
    <rPh sb="8" eb="10">
      <t>タイショウ</t>
    </rPh>
    <rPh sb="10" eb="12">
      <t>ケイヒ</t>
    </rPh>
    <rPh sb="12" eb="14">
      <t>ゴウケイ</t>
    </rPh>
    <rPh sb="15" eb="17">
      <t>ゼイヌ</t>
    </rPh>
    <phoneticPr fontId="5"/>
  </si>
  <si>
    <t>申請者は、助成金を受給した際に、当該助成を個別クレジット契約に基づく債務の弁済金にあてるものとします。</t>
    <phoneticPr fontId="9"/>
  </si>
  <si>
    <t>【集合（全体）】</t>
    <rPh sb="1" eb="3">
      <t>シュウゴウ</t>
    </rPh>
    <rPh sb="4" eb="6">
      <t>ゼンタイ</t>
    </rPh>
    <phoneticPr fontId="9"/>
  </si>
  <si>
    <t>窓改修住戸数</t>
    <rPh sb="0" eb="1">
      <t>マド</t>
    </rPh>
    <rPh sb="1" eb="3">
      <t>カイシュウ</t>
    </rPh>
    <rPh sb="3" eb="5">
      <t>ジュウコ</t>
    </rPh>
    <rPh sb="5" eb="6">
      <t>スウ</t>
    </rPh>
    <phoneticPr fontId="5"/>
  </si>
  <si>
    <t>ドア改修住戸数</t>
    <rPh sb="2" eb="4">
      <t>カイシュウ</t>
    </rPh>
    <rPh sb="4" eb="6">
      <t>ジュウコ</t>
    </rPh>
    <rPh sb="6" eb="7">
      <t>スウ</t>
    </rPh>
    <phoneticPr fontId="5"/>
  </si>
  <si>
    <t>断熱材改修住戸数</t>
    <rPh sb="0" eb="3">
      <t>ダンネツザイ</t>
    </rPh>
    <rPh sb="3" eb="5">
      <t>カイシュウ</t>
    </rPh>
    <rPh sb="5" eb="7">
      <t>ジュウコ</t>
    </rPh>
    <rPh sb="7" eb="8">
      <t>スウ</t>
    </rPh>
    <phoneticPr fontId="5"/>
  </si>
  <si>
    <t>断熱材の設置</t>
    <rPh sb="0" eb="3">
      <t>ダンネツザイ</t>
    </rPh>
    <phoneticPr fontId="5"/>
  </si>
  <si>
    <t>※内容を確認し、チェックをしてください</t>
    <rPh sb="1" eb="3">
      <t>ナイヨウ</t>
    </rPh>
    <rPh sb="4" eb="6">
      <t>カクニン</t>
    </rPh>
    <phoneticPr fontId="4"/>
  </si>
  <si>
    <t>　費用明細書に、網戸・シャッター・処分費等の助成対象外費が含まれていないことを約諾します。</t>
    <rPh sb="1" eb="6">
      <t>ヒヨウメイサイショ</t>
    </rPh>
    <rPh sb="8" eb="10">
      <t>アミド</t>
    </rPh>
    <rPh sb="17" eb="20">
      <t>ショブンヒ</t>
    </rPh>
    <rPh sb="20" eb="21">
      <t>トウ</t>
    </rPh>
    <rPh sb="22" eb="28">
      <t>ジョセイタイショウガイヒ</t>
    </rPh>
    <rPh sb="29" eb="30">
      <t>フク</t>
    </rPh>
    <phoneticPr fontId="4"/>
  </si>
  <si>
    <t>※↓窓・ガラス・断熱材のみ記入</t>
    <rPh sb="8" eb="11">
      <t>ダンネツザイ</t>
    </rPh>
    <phoneticPr fontId="5"/>
  </si>
  <si>
    <t>※↓断熱材設置時は「熱伝導率・厚み」の記入</t>
    <rPh sb="2" eb="5">
      <t>ダンネツザイ</t>
    </rPh>
    <rPh sb="5" eb="7">
      <t>セッチ</t>
    </rPh>
    <rPh sb="7" eb="8">
      <t>トキ</t>
    </rPh>
    <rPh sb="10" eb="11">
      <t>ネツ</t>
    </rPh>
    <rPh sb="11" eb="14">
      <t>デンドウリツ</t>
    </rPh>
    <rPh sb="15" eb="16">
      <t>アツ</t>
    </rPh>
    <rPh sb="19" eb="21">
      <t>キニュウ</t>
    </rPh>
    <phoneticPr fontId="9"/>
  </si>
  <si>
    <t>窓・ガラス・ドア・断熱材番号</t>
    <rPh sb="0" eb="1">
      <t>マド</t>
    </rPh>
    <rPh sb="9" eb="12">
      <t>ダンネツザイ</t>
    </rPh>
    <rPh sb="12" eb="14">
      <t>バンゴウ</t>
    </rPh>
    <phoneticPr fontId="9"/>
  </si>
  <si>
    <t>熱伝導率
（λ値）</t>
  </si>
  <si>
    <t>厚み
(mm)</t>
  </si>
  <si>
    <t>熱抵抗値
（R値）</t>
  </si>
  <si>
    <t>単価（円）</t>
    <phoneticPr fontId="5"/>
  </si>
  <si>
    <t>　申請者は、公益財団法人東京都環境公社（以下、公社という。）が交付する賃貸住宅における省エネ化・再エネ導入促進事業助成金に申請する一連の工事（材料費・工事費含む。）並びに省エネ診断等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61" eb="63">
      <t>シンセイ</t>
    </rPh>
    <rPh sb="65" eb="67">
      <t>イチレン</t>
    </rPh>
    <rPh sb="68" eb="70">
      <t>コウジ</t>
    </rPh>
    <rPh sb="71" eb="74">
      <t>ザイリョウヒ</t>
    </rPh>
    <rPh sb="75" eb="78">
      <t>コウジヒ</t>
    </rPh>
    <rPh sb="78" eb="79">
      <t>フク</t>
    </rPh>
    <rPh sb="82" eb="83">
      <t>ナラ</t>
    </rPh>
    <rPh sb="85" eb="86">
      <t>ショウ</t>
    </rPh>
    <rPh sb="132" eb="134">
      <t>コウニュウ</t>
    </rPh>
    <rPh sb="136" eb="138">
      <t>ジョセイ</t>
    </rPh>
    <rPh sb="155" eb="157">
      <t>コウシャ</t>
    </rPh>
    <phoneticPr fontId="9"/>
  </si>
  <si>
    <t>助成対象費計</t>
    <rPh sb="0" eb="2">
      <t>ジョセイ</t>
    </rPh>
    <rPh sb="2" eb="4">
      <t>タイショウ</t>
    </rPh>
    <rPh sb="4" eb="5">
      <t>ヒ</t>
    </rPh>
    <rPh sb="5" eb="6">
      <t>ケイ</t>
    </rPh>
    <phoneticPr fontId="9"/>
  </si>
  <si>
    <t>（注２）金額を種別ごとに分けていない場合は、按分等を行い調整すること。</t>
    <rPh sb="1" eb="2">
      <t>チュウ</t>
    </rPh>
    <rPh sb="4" eb="6">
      <t>キンガク</t>
    </rPh>
    <rPh sb="7" eb="9">
      <t>シュベツ</t>
    </rPh>
    <rPh sb="12" eb="13">
      <t>ワ</t>
    </rPh>
    <rPh sb="18" eb="20">
      <t>バアイ</t>
    </rPh>
    <rPh sb="22" eb="24">
      <t>アンブン</t>
    </rPh>
    <rPh sb="24" eb="25">
      <t>トウ</t>
    </rPh>
    <rPh sb="26" eb="27">
      <t>オコナ</t>
    </rPh>
    <rPh sb="28" eb="30">
      <t>チョウセイ</t>
    </rPh>
    <phoneticPr fontId="9"/>
  </si>
  <si>
    <t>種別</t>
    <rPh sb="0" eb="2">
      <t>シュベツ</t>
    </rPh>
    <phoneticPr fontId="4"/>
  </si>
  <si>
    <t>参考様式２（費用明細書_省エネ診断等）</t>
    <rPh sb="12" eb="13">
      <t>ショウ</t>
    </rPh>
    <rPh sb="15" eb="17">
      <t>シンダン</t>
    </rPh>
    <rPh sb="17" eb="18">
      <t>トウ</t>
    </rPh>
    <phoneticPr fontId="5"/>
  </si>
  <si>
    <t>&lt;改修前&gt;</t>
    <rPh sb="1" eb="3">
      <t>カイシュウ</t>
    </rPh>
    <rPh sb="3" eb="4">
      <t>マエ</t>
    </rPh>
    <phoneticPr fontId="9"/>
  </si>
  <si>
    <t>&lt;改修後&gt;</t>
    <rPh sb="1" eb="3">
      <t>カイシュウ</t>
    </rPh>
    <rPh sb="3" eb="4">
      <t>ゴ</t>
    </rPh>
    <phoneticPr fontId="9"/>
  </si>
  <si>
    <t>現況図面作成住戸数</t>
    <rPh sb="0" eb="6">
      <t>ゲンキョウズメンサクセイ</t>
    </rPh>
    <rPh sb="6" eb="8">
      <t>ジュウコ</t>
    </rPh>
    <rPh sb="8" eb="9">
      <t>スウ</t>
    </rPh>
    <phoneticPr fontId="5"/>
  </si>
  <si>
    <t>助成対象経費の合計［税抜］　（E）　（A）＋（B）+（C）+（D）</t>
    <phoneticPr fontId="5"/>
  </si>
  <si>
    <t>単住戸別　
仮算定助成金交付予定額</t>
    <phoneticPr fontId="5"/>
  </si>
  <si>
    <t>助成率の計算
※1000円未満切り捨て</t>
    <phoneticPr fontId="5"/>
  </si>
  <si>
    <t>【現況図面作成】　（D'''）　</t>
    <rPh sb="1" eb="3">
      <t>ゲンキョウ</t>
    </rPh>
    <rPh sb="3" eb="5">
      <t>ズメン</t>
    </rPh>
    <rPh sb="5" eb="7">
      <t>サクセイ</t>
    </rPh>
    <phoneticPr fontId="5"/>
  </si>
  <si>
    <t>【断熱材】　　　　　（D''）　（（C）×2/3）</t>
    <rPh sb="1" eb="4">
      <t>ダンネツザイ</t>
    </rPh>
    <phoneticPr fontId="5"/>
  </si>
  <si>
    <t>【ドア】　　　　　　　（D'）　（（B）×2/3）</t>
    <phoneticPr fontId="5"/>
  </si>
  <si>
    <t>【窓】　　　　　　　　（D）　（（A）×2/3）</t>
    <rPh sb="1" eb="2">
      <t>マド</t>
    </rPh>
    <phoneticPr fontId="5"/>
  </si>
  <si>
    <t>【断熱材】　　　　　 （E''） （（D''）と上限額60万円のいずれか低い方。）</t>
    <rPh sb="1" eb="4">
      <t>ダンネツザイ</t>
    </rPh>
    <phoneticPr fontId="5"/>
  </si>
  <si>
    <t>【ドア】　   　　　　　（E'）　（（D'）と上限額27万円のいずれか低い方。）</t>
    <phoneticPr fontId="5"/>
  </si>
  <si>
    <t>【窓】　　　　　　　   （E）　（（D）と上限額30万円のいずれか低い方。）</t>
    <phoneticPr fontId="5"/>
  </si>
  <si>
    <t>【断熱材】　           仮算定助成金交付予定額（F''） 　（（E''）×住戸数）</t>
    <rPh sb="1" eb="4">
      <t>ダンネツザイ</t>
    </rPh>
    <phoneticPr fontId="5"/>
  </si>
  <si>
    <t>【窓】　                 仮算定助成金交付予定額（F）　   （（E）×住戸数）</t>
    <rPh sb="1" eb="2">
      <t>マド</t>
    </rPh>
    <phoneticPr fontId="5"/>
  </si>
  <si>
    <t>【ドア】　               仮算定助成金交付予定額（F'）　  （（E'）×住戸数）</t>
    <phoneticPr fontId="5"/>
  </si>
  <si>
    <t>【現況図面作成】　（E'''） （（D'''）と上限額10万円のいずれか低い方。）</t>
    <rPh sb="1" eb="3">
      <t>ゲンキョウ</t>
    </rPh>
    <rPh sb="3" eb="5">
      <t>ズメン</t>
    </rPh>
    <rPh sb="5" eb="7">
      <t>サクセイ</t>
    </rPh>
    <phoneticPr fontId="5"/>
  </si>
  <si>
    <t>工事内・図面作成費</t>
    <rPh sb="0" eb="2">
      <t>コウジ</t>
    </rPh>
    <rPh sb="2" eb="3">
      <t>ナイ</t>
    </rPh>
    <rPh sb="4" eb="8">
      <t>ズメンサクセイ</t>
    </rPh>
    <rPh sb="8" eb="9">
      <t>ヒ</t>
    </rPh>
    <phoneticPr fontId="9"/>
  </si>
  <si>
    <t>工事費・図面作成費　【税抜】</t>
    <rPh sb="0" eb="3">
      <t>コウジヒ</t>
    </rPh>
    <rPh sb="4" eb="8">
      <t>ズメンサクセイ</t>
    </rPh>
    <rPh sb="8" eb="9">
      <t>ヒ</t>
    </rPh>
    <rPh sb="11" eb="13">
      <t>ゼイヌ</t>
    </rPh>
    <phoneticPr fontId="9"/>
  </si>
  <si>
    <t>【現況図面作成】  （D）</t>
    <phoneticPr fontId="5"/>
  </si>
  <si>
    <t>【現況図面作成】　 仮算定助成金交付予定額（F'''）　（（E'''）×住戸数）</t>
    <phoneticPr fontId="5"/>
  </si>
  <si>
    <t>仮算定助成金交付予定額（G）　　（（F）+（F'）+（F'’）+（F'''））</t>
    <rPh sb="0" eb="1">
      <t>カリ</t>
    </rPh>
    <rPh sb="1" eb="3">
      <t>サンテイ</t>
    </rPh>
    <rPh sb="3" eb="6">
      <t>ジョセイキン</t>
    </rPh>
    <rPh sb="6" eb="8">
      <t>コウフ</t>
    </rPh>
    <rPh sb="8" eb="10">
      <t>ヨテイ</t>
    </rPh>
    <rPh sb="10" eb="11">
      <t>ガク</t>
    </rPh>
    <phoneticPr fontId="9"/>
  </si>
  <si>
    <t>（注１）税抜で費用明細書を作成すること。</t>
    <rPh sb="1" eb="2">
      <t>チュウ</t>
    </rPh>
    <rPh sb="4" eb="6">
      <t>ゼイヌキ</t>
    </rPh>
    <rPh sb="7" eb="9">
      <t>ヒヨウ</t>
    </rPh>
    <rPh sb="9" eb="12">
      <t>メイサイショ</t>
    </rPh>
    <rPh sb="13" eb="15">
      <t>サクセイ</t>
    </rPh>
    <phoneticPr fontId="9"/>
  </si>
  <si>
    <t>窓・ガラス</t>
  </si>
  <si>
    <t>改修工法</t>
    <phoneticPr fontId="4"/>
  </si>
  <si>
    <t>　カバー工法</t>
    <phoneticPr fontId="5"/>
  </si>
  <si>
    <t>　建具交換</t>
    <phoneticPr fontId="5"/>
  </si>
  <si>
    <t>　外窓の交換</t>
    <phoneticPr fontId="5"/>
  </si>
  <si>
    <t>　内窓の取付</t>
    <phoneticPr fontId="5"/>
  </si>
  <si>
    <t>高断熱窓　助成対象経費</t>
    <rPh sb="0" eb="3">
      <t>コウダンネツ</t>
    </rPh>
    <rPh sb="3" eb="4">
      <t>マド</t>
    </rPh>
    <rPh sb="5" eb="7">
      <t>ジョセイ</t>
    </rPh>
    <rPh sb="7" eb="9">
      <t>タイショウ</t>
    </rPh>
    <rPh sb="9" eb="11">
      <t>ケイヒ</t>
    </rPh>
    <phoneticPr fontId="9"/>
  </si>
  <si>
    <t>ドア</t>
  </si>
  <si>
    <t>高断熱ドア　助成対象経費</t>
    <rPh sb="0" eb="3">
      <t>コウダンネツ</t>
    </rPh>
    <rPh sb="6" eb="8">
      <t>ジョセイ</t>
    </rPh>
    <rPh sb="8" eb="10">
      <t>タイショウ</t>
    </rPh>
    <rPh sb="10" eb="12">
      <t>ケイヒ</t>
    </rPh>
    <phoneticPr fontId="9"/>
  </si>
  <si>
    <t>断熱材</t>
    <rPh sb="0" eb="3">
      <t>ダンネツザイ</t>
    </rPh>
    <phoneticPr fontId="4"/>
  </si>
  <si>
    <t>　断熱材の設置</t>
    <rPh sb="1" eb="4">
      <t>ダンネツザイ</t>
    </rPh>
    <rPh sb="5" eb="7">
      <t>セッチ</t>
    </rPh>
    <phoneticPr fontId="5"/>
  </si>
  <si>
    <t>断熱材　助成対象経費</t>
    <rPh sb="0" eb="3">
      <t>ダンネツザイ</t>
    </rPh>
    <rPh sb="4" eb="6">
      <t>ジョセイ</t>
    </rPh>
    <rPh sb="6" eb="8">
      <t>タイショウ</t>
    </rPh>
    <rPh sb="8" eb="10">
      <t>ケイヒ</t>
    </rPh>
    <phoneticPr fontId="9"/>
  </si>
  <si>
    <t>助成対象経費合計</t>
    <rPh sb="0" eb="2">
      <t>ジョセイ</t>
    </rPh>
    <rPh sb="2" eb="4">
      <t>タイショウ</t>
    </rPh>
    <rPh sb="4" eb="6">
      <t>ケイヒ</t>
    </rPh>
    <rPh sb="6" eb="7">
      <t>ゴウ</t>
    </rPh>
    <rPh sb="7" eb="8">
      <t>ケイ</t>
    </rPh>
    <phoneticPr fontId="9"/>
  </si>
  <si>
    <t>国・区市町村・民間事業者等からの補助金の申請</t>
    <rPh sb="0" eb="1">
      <t>クニ</t>
    </rPh>
    <rPh sb="2" eb="3">
      <t>ク</t>
    </rPh>
    <rPh sb="3" eb="6">
      <t>シチョウソン</t>
    </rPh>
    <rPh sb="7" eb="12">
      <t>ミンカンジギョウシャ</t>
    </rPh>
    <rPh sb="12" eb="13">
      <t>ナド</t>
    </rPh>
    <rPh sb="16" eb="19">
      <t>ホジョキン</t>
    </rPh>
    <rPh sb="20" eb="22">
      <t>シンセイ</t>
    </rPh>
    <phoneticPr fontId="5"/>
  </si>
  <si>
    <t>実施団体名</t>
    <phoneticPr fontId="5"/>
  </si>
  <si>
    <t>事業名</t>
    <phoneticPr fontId="5"/>
  </si>
  <si>
    <t>窓</t>
    <rPh sb="0" eb="1">
      <t>マド</t>
    </rPh>
    <phoneticPr fontId="5"/>
  </si>
  <si>
    <t>断熱材</t>
    <rPh sb="0" eb="3">
      <t>ダンネツザイ</t>
    </rPh>
    <phoneticPr fontId="5"/>
  </si>
  <si>
    <t>円</t>
    <phoneticPr fontId="4"/>
  </si>
  <si>
    <t>高断熱窓</t>
    <phoneticPr fontId="4"/>
  </si>
  <si>
    <t>高断熱ドア</t>
    <phoneticPr fontId="4"/>
  </si>
  <si>
    <t>【助成金申請金額】</t>
    <phoneticPr fontId="5"/>
  </si>
  <si>
    <t>高断熱窓</t>
  </si>
  <si>
    <t>高断熱ドア</t>
  </si>
  <si>
    <t>省エネ
診断等</t>
    <rPh sb="0" eb="1">
      <t>ショウ</t>
    </rPh>
    <rPh sb="4" eb="7">
      <t>シンダントウ</t>
    </rPh>
    <phoneticPr fontId="4"/>
  </si>
  <si>
    <t>　改修前</t>
    <rPh sb="1" eb="4">
      <t>カイシュウマエ</t>
    </rPh>
    <phoneticPr fontId="5"/>
  </si>
  <si>
    <t>　改修後</t>
    <rPh sb="1" eb="4">
      <t>カイシュウゴ</t>
    </rPh>
    <phoneticPr fontId="5"/>
  </si>
  <si>
    <t>　現況図面作成</t>
    <rPh sb="1" eb="7">
      <t>ゲンキョウズメンサクセイ</t>
    </rPh>
    <phoneticPr fontId="5"/>
  </si>
  <si>
    <t>省エネ診断等　助成対象経費</t>
    <rPh sb="7" eb="9">
      <t>ジョセイ</t>
    </rPh>
    <rPh sb="9" eb="11">
      <t>タイショウ</t>
    </rPh>
    <rPh sb="11" eb="13">
      <t>ケイヒ</t>
    </rPh>
    <phoneticPr fontId="9"/>
  </si>
  <si>
    <t>現況図面作成　助成対象経費</t>
    <rPh sb="0" eb="6">
      <t>ゲンキョウズメンサクセイ</t>
    </rPh>
    <rPh sb="7" eb="9">
      <t>ジョセイ</t>
    </rPh>
    <rPh sb="9" eb="11">
      <t>タイショウ</t>
    </rPh>
    <rPh sb="11" eb="13">
      <t>ケイヒ</t>
    </rPh>
    <phoneticPr fontId="9"/>
  </si>
  <si>
    <t>診断等</t>
    <rPh sb="0" eb="3">
      <t>シンダントウ</t>
    </rPh>
    <phoneticPr fontId="5"/>
  </si>
  <si>
    <t>図面</t>
    <rPh sb="0" eb="2">
      <t>ズメン</t>
    </rPh>
    <phoneticPr fontId="5"/>
  </si>
  <si>
    <r>
      <t>【助成対象経費（工法ごと内訳）】　</t>
    </r>
    <r>
      <rPr>
        <b/>
        <sz val="12"/>
        <color rgb="FFFF0000"/>
        <rFont val="ＭＳ Ｐ明朝"/>
        <family val="1"/>
        <charset val="128"/>
      </rPr>
      <t>※助成対象経費に消費税を含めないこと。</t>
    </r>
    <rPh sb="1" eb="3">
      <t>ジョセイ</t>
    </rPh>
    <rPh sb="3" eb="5">
      <t>タイショウ</t>
    </rPh>
    <rPh sb="5" eb="7">
      <t>ケイヒ</t>
    </rPh>
    <rPh sb="8" eb="10">
      <t>コウホウ</t>
    </rPh>
    <rPh sb="12" eb="14">
      <t>ウチワケ</t>
    </rPh>
    <rPh sb="18" eb="20">
      <t>ジョセイ</t>
    </rPh>
    <rPh sb="20" eb="22">
      <t>タイショウ</t>
    </rPh>
    <rPh sb="22" eb="24">
      <t>ケイヒ</t>
    </rPh>
    <rPh sb="25" eb="28">
      <t>ショウヒゼイ</t>
    </rPh>
    <rPh sb="29" eb="30">
      <t>フク</t>
    </rPh>
    <phoneticPr fontId="9"/>
  </si>
  <si>
    <r>
      <t>【他の助成金への申請状況】　</t>
    </r>
    <r>
      <rPr>
        <b/>
        <sz val="12"/>
        <color rgb="FFFF0000"/>
        <rFont val="ＭＳ Ｐ明朝"/>
        <family val="1"/>
        <charset val="128"/>
      </rPr>
      <t>※都と重複する金額を記入すること</t>
    </r>
    <rPh sb="1" eb="2">
      <t>タ</t>
    </rPh>
    <rPh sb="3" eb="6">
      <t>ジョセイキン</t>
    </rPh>
    <rPh sb="8" eb="10">
      <t>シンセイ</t>
    </rPh>
    <rPh sb="10" eb="12">
      <t>ジョウキョウ</t>
    </rPh>
    <rPh sb="15" eb="16">
      <t>ト</t>
    </rPh>
    <rPh sb="17" eb="19">
      <t>ジュウフク</t>
    </rPh>
    <rPh sb="21" eb="23">
      <t>キンガク</t>
    </rPh>
    <rPh sb="24" eb="26">
      <t>キニュウ</t>
    </rPh>
    <phoneticPr fontId="5"/>
  </si>
  <si>
    <t>省エネ診断等</t>
    <rPh sb="0" eb="1">
      <t>ショウ</t>
    </rPh>
    <rPh sb="3" eb="5">
      <t>シンダン</t>
    </rPh>
    <rPh sb="5" eb="6">
      <t>トウ</t>
    </rPh>
    <phoneticPr fontId="4"/>
  </si>
  <si>
    <t>現況図面作成</t>
    <rPh sb="0" eb="6">
      <t>ゲンキョウズメンサクセイ</t>
    </rPh>
    <phoneticPr fontId="4"/>
  </si>
  <si>
    <t>仮算定助成金交付予定額(F) ③　</t>
    <phoneticPr fontId="4"/>
  </si>
  <si>
    <t>図面
作成</t>
    <rPh sb="0" eb="2">
      <t>ズメン</t>
    </rPh>
    <rPh sb="3" eb="5">
      <t>サクセイ</t>
    </rPh>
    <phoneticPr fontId="4"/>
  </si>
  <si>
    <t>費用明細書【省エネ化】（窓・ドア・断熱材・現況図面作成）</t>
    <rPh sb="0" eb="2">
      <t>ヒヨウ</t>
    </rPh>
    <rPh sb="2" eb="5">
      <t>メイサイショ</t>
    </rPh>
    <rPh sb="6" eb="7">
      <t>ショウ</t>
    </rPh>
    <rPh sb="9" eb="10">
      <t>カ</t>
    </rPh>
    <rPh sb="12" eb="13">
      <t>マド</t>
    </rPh>
    <rPh sb="17" eb="20">
      <t>ダンネツザイ</t>
    </rPh>
    <rPh sb="21" eb="27">
      <t>ゲンキョウズメンサクセイ</t>
    </rPh>
    <phoneticPr fontId="9"/>
  </si>
  <si>
    <t>【窓】　合計　　　　（Ａ）</t>
    <rPh sb="1" eb="2">
      <t>マド</t>
    </rPh>
    <phoneticPr fontId="5"/>
  </si>
  <si>
    <t>【ドアの設置】　　　（B）</t>
    <phoneticPr fontId="5"/>
  </si>
  <si>
    <t>【断熱材の設置】　（C）</t>
    <rPh sb="1" eb="4">
      <t>ダンネツザイ</t>
    </rPh>
    <phoneticPr fontId="5"/>
  </si>
  <si>
    <t>住戸の申請状況表</t>
    <phoneticPr fontId="4"/>
  </si>
  <si>
    <t>省エネ改修</t>
    <rPh sb="0" eb="1">
      <t>ショウ</t>
    </rPh>
    <rPh sb="3" eb="5">
      <t>カイシュウ</t>
    </rPh>
    <phoneticPr fontId="5"/>
  </si>
  <si>
    <t>変更なし</t>
    <rPh sb="0" eb="2">
      <t>ヘンコウ</t>
    </rPh>
    <phoneticPr fontId="5"/>
  </si>
  <si>
    <t>記載日</t>
    <rPh sb="0" eb="3">
      <t>キサイビ</t>
    </rPh>
    <phoneticPr fontId="4"/>
  </si>
  <si>
    <t>住戸の申請状況表</t>
    <rPh sb="0" eb="2">
      <t>ジュウコ</t>
    </rPh>
    <rPh sb="3" eb="5">
      <t>シンセイ</t>
    </rPh>
    <rPh sb="5" eb="7">
      <t>ジョウキョウ</t>
    </rPh>
    <rPh sb="7" eb="8">
      <t>ヒョウ</t>
    </rPh>
    <phoneticPr fontId="9"/>
  </si>
  <si>
    <t>部屋番号</t>
  </si>
  <si>
    <t>申請状況</t>
  </si>
  <si>
    <t>同意書</t>
  </si>
  <si>
    <t>改修事業者の変更の有無</t>
    <rPh sb="0" eb="2">
      <t>カイシュウ</t>
    </rPh>
    <rPh sb="2" eb="5">
      <t>ジギョウシャ</t>
    </rPh>
    <rPh sb="6" eb="8">
      <t>ヘンコウ</t>
    </rPh>
    <rPh sb="9" eb="11">
      <t>ウム</t>
    </rPh>
    <phoneticPr fontId="5"/>
  </si>
  <si>
    <t>　　交付決定時と異なる（5に記載）</t>
    <rPh sb="2" eb="4">
      <t>コウフ</t>
    </rPh>
    <rPh sb="4" eb="6">
      <t>ケッテイ</t>
    </rPh>
    <rPh sb="6" eb="7">
      <t>ジ</t>
    </rPh>
    <rPh sb="8" eb="9">
      <t>コト</t>
    </rPh>
    <rPh sb="14" eb="16">
      <t>キサイ</t>
    </rPh>
    <phoneticPr fontId="5"/>
  </si>
  <si>
    <t>診断等事業者の変更の有無</t>
    <rPh sb="0" eb="3">
      <t>シンダントウ</t>
    </rPh>
    <rPh sb="3" eb="6">
      <t>ジギョウシャ</t>
    </rPh>
    <rPh sb="7" eb="9">
      <t>ヘンコウ</t>
    </rPh>
    <rPh sb="10" eb="12">
      <t>ウム</t>
    </rPh>
    <phoneticPr fontId="5"/>
  </si>
  <si>
    <t>５　内容の変更・理由　</t>
    <phoneticPr fontId="9"/>
  </si>
  <si>
    <t>４　事業者の変更</t>
    <phoneticPr fontId="9"/>
  </si>
  <si>
    <t>対象住宅の全景写真</t>
    <rPh sb="0" eb="2">
      <t>タイショウ</t>
    </rPh>
    <rPh sb="2" eb="4">
      <t>ジュウタク</t>
    </rPh>
    <rPh sb="5" eb="7">
      <t>ゼンケイ</t>
    </rPh>
    <rPh sb="7" eb="9">
      <t>シャシン</t>
    </rPh>
    <phoneticPr fontId="5"/>
  </si>
  <si>
    <t>完了（助成金振込）</t>
  </si>
  <si>
    <t>現在の
入居状況</t>
  </si>
  <si>
    <t>未回収</t>
  </si>
  <si>
    <t>回収済み</t>
  </si>
  <si>
    <t>公社に提出済み</t>
  </si>
  <si>
    <t>入居あり（改修前）</t>
  </si>
  <si>
    <t>入居あり（改修後）</t>
  </si>
  <si>
    <t>改修完了
年月</t>
    <rPh sb="0" eb="2">
      <t>カイシュウ</t>
    </rPh>
    <rPh sb="2" eb="4">
      <t>カンリョウ</t>
    </rPh>
    <rPh sb="5" eb="7">
      <t>ネンゲツ</t>
    </rPh>
    <phoneticPr fontId="4"/>
  </si>
  <si>
    <t>No</t>
    <phoneticPr fontId="4"/>
  </si>
  <si>
    <t>交付申請
年月</t>
    <phoneticPr fontId="4"/>
  </si>
  <si>
    <r>
      <t xml:space="preserve">アンケート
</t>
    </r>
    <r>
      <rPr>
        <sz val="8"/>
        <color theme="1"/>
        <rFont val="HGSｺﾞｼｯｸM"/>
        <family val="3"/>
        <charset val="128"/>
      </rPr>
      <t>（改修前に入居済みの場合）</t>
    </r>
    <phoneticPr fontId="4"/>
  </si>
  <si>
    <t>1年後
アンケート
提出時期</t>
    <phoneticPr fontId="4"/>
  </si>
  <si>
    <t>1年後
アンケート</t>
    <phoneticPr fontId="4"/>
  </si>
  <si>
    <t>日</t>
    <rPh sb="0" eb="1">
      <t>ヒ</t>
    </rPh>
    <phoneticPr fontId="4"/>
  </si>
  <si>
    <t>月</t>
    <rPh sb="0" eb="1">
      <t>ガツ</t>
    </rPh>
    <phoneticPr fontId="4"/>
  </si>
  <si>
    <t>年</t>
    <rPh sb="0" eb="1">
      <t>ネン</t>
    </rPh>
    <phoneticPr fontId="4"/>
  </si>
  <si>
    <t>申請者名</t>
    <rPh sb="0" eb="2">
      <t>シンセイ</t>
    </rPh>
    <rPh sb="2" eb="3">
      <t>シャ</t>
    </rPh>
    <rPh sb="3" eb="4">
      <t>メイ</t>
    </rPh>
    <phoneticPr fontId="4"/>
  </si>
  <si>
    <t>対象住宅住所</t>
    <rPh sb="0" eb="4">
      <t>タイショウジュウタク</t>
    </rPh>
    <rPh sb="4" eb="6">
      <t>ジュウショ</t>
    </rPh>
    <phoneticPr fontId="4"/>
  </si>
  <si>
    <t>参考様式11（住戸の申請状況表）</t>
    <rPh sb="0" eb="2">
      <t>サンコウ</t>
    </rPh>
    <rPh sb="2" eb="4">
      <t>ヨウシキ</t>
    </rPh>
    <phoneticPr fontId="9"/>
  </si>
  <si>
    <r>
      <t xml:space="preserve">入居年月
</t>
    </r>
    <r>
      <rPr>
        <sz val="8"/>
        <color theme="1"/>
        <rFont val="ＭＳ Ｐ明朝"/>
        <family val="1"/>
        <charset val="128"/>
      </rPr>
      <t>（改修後に
入居の場合）</t>
    </r>
    <rPh sb="8" eb="9">
      <t>アト</t>
    </rPh>
    <phoneticPr fontId="4"/>
  </si>
  <si>
    <t>参考様式11</t>
    <rPh sb="0" eb="2">
      <t>サンコウ</t>
    </rPh>
    <rPh sb="2" eb="4">
      <t>ヨウシキ</t>
    </rPh>
    <phoneticPr fontId="5"/>
  </si>
  <si>
    <t>助成対象住宅の全住戸を同時に申請しない場合に限る。</t>
    <phoneticPr fontId="4"/>
  </si>
  <si>
    <t>住戸の申請状況表</t>
    <phoneticPr fontId="5"/>
  </si>
  <si>
    <t>助成対象住宅の全住戸を同時に申請しない場合に限る。</t>
    <phoneticPr fontId="9"/>
  </si>
  <si>
    <t>事業者登録番号</t>
    <rPh sb="0" eb="3">
      <t>ジギョウシャ</t>
    </rPh>
    <rPh sb="3" eb="7">
      <t>トウロクバンゴウ</t>
    </rPh>
    <phoneticPr fontId="4"/>
  </si>
  <si>
    <t>東京都南東京市××町7-8-9</t>
    <rPh sb="0" eb="3">
      <t>トウキョウト</t>
    </rPh>
    <rPh sb="3" eb="4">
      <t>ミナミ</t>
    </rPh>
    <rPh sb="4" eb="7">
      <t>トウキョウシ</t>
    </rPh>
    <rPh sb="9" eb="10">
      <t>チョウ</t>
    </rPh>
    <phoneticPr fontId="0"/>
  </si>
  <si>
    <r>
      <t>交付決定番号</t>
    </r>
    <r>
      <rPr>
        <b/>
        <sz val="9"/>
        <color theme="1"/>
        <rFont val="ＭＳ Ｐゴシック"/>
        <family val="3"/>
        <charset val="128"/>
      </rPr>
      <t>（交付申請時は不要）</t>
    </r>
    <rPh sb="0" eb="2">
      <t>コウフ</t>
    </rPh>
    <rPh sb="2" eb="4">
      <t>ケッテイ</t>
    </rPh>
    <rPh sb="4" eb="6">
      <t>バンゴウ</t>
    </rPh>
    <rPh sb="7" eb="9">
      <t>コウフ</t>
    </rPh>
    <rPh sb="9" eb="12">
      <t>シンセイジ</t>
    </rPh>
    <rPh sb="13" eb="15">
      <t>フヨウ</t>
    </rPh>
    <phoneticPr fontId="4"/>
  </si>
  <si>
    <t>手続代行者・
共同申請者名</t>
    <rPh sb="0" eb="2">
      <t>テツヅキ</t>
    </rPh>
    <rPh sb="2" eb="5">
      <t>ダイコウシャ</t>
    </rPh>
    <phoneticPr fontId="9"/>
  </si>
  <si>
    <t>交付決定番号</t>
    <rPh sb="0" eb="4">
      <t>コウフケッテイ</t>
    </rPh>
    <rPh sb="4" eb="6">
      <t>バンゴウ</t>
    </rPh>
    <phoneticPr fontId="9"/>
  </si>
  <si>
    <t>提出時期</t>
    <rPh sb="0" eb="2">
      <t>テイシュツ</t>
    </rPh>
    <rPh sb="2" eb="4">
      <t>ジキ</t>
    </rPh>
    <phoneticPr fontId="4"/>
  </si>
  <si>
    <t>入居者がいる場合</t>
    <rPh sb="0" eb="3">
      <t>ニュウキョシャ</t>
    </rPh>
    <rPh sb="6" eb="8">
      <t>バアイ</t>
    </rPh>
    <phoneticPr fontId="4"/>
  </si>
  <si>
    <t>省エネ性能表示を行っている不動産広告</t>
    <rPh sb="16" eb="18">
      <t>コウコク</t>
    </rPh>
    <phoneticPr fontId="5"/>
  </si>
  <si>
    <t>参考様式10　（省エネ性能ラベル）</t>
    <rPh sb="8" eb="9">
      <t>ショウ</t>
    </rPh>
    <rPh sb="11" eb="13">
      <t>セイノウ</t>
    </rPh>
    <phoneticPr fontId="5"/>
  </si>
  <si>
    <t>省エネ性能ラベル・評価書
もしくは
省エネ性能表示の掲載を行っている
不動産広告を
貼り付けてください。</t>
    <rPh sb="18" eb="19">
      <t>ショウ</t>
    </rPh>
    <rPh sb="21" eb="23">
      <t>セイノウ</t>
    </rPh>
    <rPh sb="23" eb="25">
      <t>ヒョウジ</t>
    </rPh>
    <rPh sb="26" eb="28">
      <t>ケイサイ</t>
    </rPh>
    <rPh sb="29" eb="30">
      <t>オコナ</t>
    </rPh>
    <rPh sb="35" eb="38">
      <t>フドウサン</t>
    </rPh>
    <rPh sb="38" eb="40">
      <t>コウコク</t>
    </rPh>
    <rPh sb="42" eb="43">
      <t>ハ</t>
    </rPh>
    <rPh sb="44" eb="45">
      <t>ツ</t>
    </rPh>
    <phoneticPr fontId="5"/>
  </si>
  <si>
    <t>省エネ性能ラベル・省エネ性能表示の掲載を行っている不動産広告</t>
    <rPh sb="9" eb="10">
      <t>ショウ</t>
    </rPh>
    <rPh sb="12" eb="14">
      <t>セイノウ</t>
    </rPh>
    <rPh sb="14" eb="16">
      <t>ヒョウジ</t>
    </rPh>
    <rPh sb="17" eb="19">
      <t>ケイサイ</t>
    </rPh>
    <rPh sb="20" eb="21">
      <t>オコナ</t>
    </rPh>
    <rPh sb="25" eb="28">
      <t>フドウサン</t>
    </rPh>
    <rPh sb="28" eb="30">
      <t>コウコク</t>
    </rPh>
    <phoneticPr fontId="5"/>
  </si>
  <si>
    <t>省エネ性能ラベル・評価書</t>
    <rPh sb="9" eb="12">
      <t>ヒョウカショ</t>
    </rPh>
    <phoneticPr fontId="5"/>
  </si>
  <si>
    <t>経済産業省・環境省</t>
    <phoneticPr fontId="4"/>
  </si>
  <si>
    <t>環境省</t>
    <rPh sb="0" eb="3">
      <t>カンキョウショウ</t>
    </rPh>
    <phoneticPr fontId="4"/>
  </si>
  <si>
    <t>国土交通省</t>
    <rPh sb="0" eb="5">
      <t>コクドコウツウショウ</t>
    </rPh>
    <phoneticPr fontId="4"/>
  </si>
  <si>
    <t>先進的窓リノベ</t>
    <rPh sb="0" eb="3">
      <t>センシンテキ</t>
    </rPh>
    <rPh sb="3" eb="4">
      <t>マド</t>
    </rPh>
    <phoneticPr fontId="4"/>
  </si>
  <si>
    <t>断熱リフォーム</t>
    <rPh sb="0" eb="2">
      <t>ダンネツ</t>
    </rPh>
    <phoneticPr fontId="4"/>
  </si>
  <si>
    <t>子育てエコホーム</t>
    <rPh sb="0" eb="2">
      <t>コソダ</t>
    </rPh>
    <phoneticPr fontId="4"/>
  </si>
  <si>
    <t>カバー工法</t>
  </si>
  <si>
    <t>✔</t>
  </si>
  <si>
    <t>W1①</t>
    <phoneticPr fontId="4"/>
  </si>
  <si>
    <t>G01000</t>
    <phoneticPr fontId="4"/>
  </si>
  <si>
    <t>ZW004</t>
    <phoneticPr fontId="4"/>
  </si>
  <si>
    <t>〇〇株式会社</t>
    <rPh sb="2" eb="6">
      <t>カブシキガイシャ</t>
    </rPh>
    <phoneticPr fontId="4"/>
  </si>
  <si>
    <t>△施工会社</t>
    <rPh sb="1" eb="5">
      <t>セコウガイシャ</t>
    </rPh>
    <phoneticPr fontId="4"/>
  </si>
  <si>
    <t>W1②</t>
    <phoneticPr fontId="4"/>
  </si>
  <si>
    <t>W1③</t>
    <phoneticPr fontId="4"/>
  </si>
  <si>
    <t>ZW①</t>
    <phoneticPr fontId="4"/>
  </si>
  <si>
    <t>6</t>
    <phoneticPr fontId="4"/>
  </si>
  <si>
    <t>〇</t>
    <phoneticPr fontId="4"/>
  </si>
  <si>
    <t>交付申請</t>
  </si>
  <si>
    <t>地球　三郎</t>
    <rPh sb="0" eb="2">
      <t>チキュウ</t>
    </rPh>
    <rPh sb="3" eb="5">
      <t>サブロウ</t>
    </rPh>
    <phoneticPr fontId="4"/>
  </si>
  <si>
    <t>〇月</t>
    <rPh sb="1" eb="2">
      <t>ツキ</t>
    </rPh>
    <phoneticPr fontId="4"/>
  </si>
  <si>
    <t>〇日</t>
    <rPh sb="1" eb="2">
      <t>ヒ</t>
    </rPh>
    <phoneticPr fontId="4"/>
  </si>
  <si>
    <t>XXXXXXX</t>
    <phoneticPr fontId="4"/>
  </si>
  <si>
    <t>〇〇〇〇</t>
    <phoneticPr fontId="4"/>
  </si>
  <si>
    <t>取付費</t>
    <rPh sb="0" eb="1">
      <t>ト</t>
    </rPh>
    <rPh sb="1" eb="2">
      <t>ツ</t>
    </rPh>
    <rPh sb="2" eb="3">
      <t>ヒ</t>
    </rPh>
    <phoneticPr fontId="4"/>
  </si>
  <si>
    <t>グラスウール断熱材</t>
    <rPh sb="6" eb="9">
      <t>ダンネツザイ</t>
    </rPh>
    <phoneticPr fontId="4"/>
  </si>
  <si>
    <t>搬入費</t>
    <rPh sb="0" eb="3">
      <t>ハンニュウヒ</t>
    </rPh>
    <phoneticPr fontId="4"/>
  </si>
  <si>
    <t>東京都江東区海の杜2-4-76　海の杜マンション</t>
    <rPh sb="0" eb="3">
      <t>トウキョウト</t>
    </rPh>
    <rPh sb="3" eb="6">
      <t>コウトウク</t>
    </rPh>
    <phoneticPr fontId="4"/>
  </si>
  <si>
    <t>東京都江東区海の杜2-4-76　海の杜マンション</t>
    <rPh sb="0" eb="3">
      <t>トウキョウト</t>
    </rPh>
    <rPh sb="3" eb="6">
      <t>コウトウク</t>
    </rPh>
    <phoneticPr fontId="4"/>
  </si>
  <si>
    <t>高断熱窓の数を増やしたため</t>
    <rPh sb="0" eb="3">
      <t>コウダンネツ</t>
    </rPh>
    <rPh sb="3" eb="4">
      <t>マド</t>
    </rPh>
    <rPh sb="5" eb="6">
      <t>カズ</t>
    </rPh>
    <rPh sb="7" eb="8">
      <t>フ</t>
    </rPh>
    <phoneticPr fontId="4"/>
  </si>
  <si>
    <t>高断熱窓の数：30</t>
    <rPh sb="0" eb="3">
      <t>コウダンネツ</t>
    </rPh>
    <rPh sb="3" eb="4">
      <t>マド</t>
    </rPh>
    <rPh sb="5" eb="6">
      <t>カズ</t>
    </rPh>
    <phoneticPr fontId="4"/>
  </si>
  <si>
    <t>高断熱窓の数：45</t>
    <rPh sb="0" eb="4">
      <t>コウダンネツマド</t>
    </rPh>
    <rPh sb="5" eb="6">
      <t>カズ</t>
    </rPh>
    <phoneticPr fontId="4"/>
  </si>
  <si>
    <t>高断熱窓の助成申請金額</t>
    <rPh sb="0" eb="3">
      <t>コウダンネツ</t>
    </rPh>
    <rPh sb="3" eb="4">
      <t>マド</t>
    </rPh>
    <rPh sb="5" eb="7">
      <t>ジョセイ</t>
    </rPh>
    <rPh sb="7" eb="9">
      <t>シンセイ</t>
    </rPh>
    <rPh sb="9" eb="11">
      <t>キンガク</t>
    </rPh>
    <phoneticPr fontId="4"/>
  </si>
  <si>
    <t>費用明細書【省エネ診断等】</t>
    <rPh sb="0" eb="1">
      <t>ヒ</t>
    </rPh>
    <rPh sb="1" eb="2">
      <t>ヨウ</t>
    </rPh>
    <rPh sb="2" eb="3">
      <t>メイ</t>
    </rPh>
    <rPh sb="3" eb="4">
      <t>ホソ</t>
    </rPh>
    <rPh sb="4" eb="5">
      <t>ショ</t>
    </rPh>
    <rPh sb="6" eb="7">
      <t>ショウ</t>
    </rPh>
    <rPh sb="9" eb="11">
      <t>シンダン</t>
    </rPh>
    <rPh sb="11" eb="12">
      <t>トウ</t>
    </rPh>
    <phoneticPr fontId="9"/>
  </si>
  <si>
    <t>【現況図面】  （D）</t>
    <phoneticPr fontId="5"/>
  </si>
  <si>
    <t>現況図面</t>
  </si>
  <si>
    <t>現況図面</t>
    <rPh sb="0" eb="2">
      <t>ゲンキョウ</t>
    </rPh>
    <rPh sb="2" eb="4">
      <t>ズメン</t>
    </rPh>
    <phoneticPr fontId="5"/>
  </si>
  <si>
    <t>省エネ診断等</t>
    <rPh sb="0" eb="1">
      <t>ショウ</t>
    </rPh>
    <rPh sb="3" eb="5">
      <t>シンダン</t>
    </rPh>
    <rPh sb="5" eb="6">
      <t>トウ</t>
    </rPh>
    <phoneticPr fontId="5"/>
  </si>
  <si>
    <t>6年</t>
    <rPh sb="1" eb="2">
      <t>ネン</t>
    </rPh>
    <phoneticPr fontId="4"/>
  </si>
  <si>
    <t>【現況図面】　　　　  仮算定助成金交付予定額（F'''）　（（E'''）×住戸数）</t>
    <phoneticPr fontId="5"/>
  </si>
  <si>
    <t>A</t>
    <phoneticPr fontId="4"/>
  </si>
  <si>
    <t>B</t>
    <phoneticPr fontId="4"/>
  </si>
  <si>
    <t>C</t>
    <phoneticPr fontId="4"/>
  </si>
  <si>
    <t>D</t>
    <phoneticPr fontId="4"/>
  </si>
  <si>
    <t>E</t>
    <phoneticPr fontId="4"/>
  </si>
  <si>
    <t>F</t>
    <phoneticPr fontId="4"/>
  </si>
  <si>
    <t>ドアの設置</t>
  </si>
  <si>
    <t>＜住戸タイプごとに申請予定額を算出＞</t>
    <phoneticPr fontId="4"/>
  </si>
  <si>
    <t>（注２）　窓番号、ガラス番号、ドア番号、断熱材の施工は平面図との整合性をとり記入すること。（ただし、カバー工法・外窓・内窓の場合、ガラス番号の記入は不要。）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ダンネツザイ</t>
    </rPh>
    <rPh sb="24" eb="26">
      <t>セコウ</t>
    </rPh>
    <rPh sb="27" eb="30">
      <t>ヘイメンズ</t>
    </rPh>
    <rPh sb="32" eb="35">
      <t>セイゴウセイ</t>
    </rPh>
    <rPh sb="38" eb="40">
      <t>キニュウ</t>
    </rPh>
    <rPh sb="53" eb="55">
      <t>コウホウ</t>
    </rPh>
    <rPh sb="56" eb="57">
      <t>ソト</t>
    </rPh>
    <rPh sb="57" eb="58">
      <t>マド</t>
    </rPh>
    <rPh sb="59" eb="60">
      <t>ウチ</t>
    </rPh>
    <rPh sb="60" eb="61">
      <t>マド</t>
    </rPh>
    <rPh sb="62" eb="64">
      <t>バアイ</t>
    </rPh>
    <rPh sb="68" eb="70">
      <t>バンゴウ</t>
    </rPh>
    <rPh sb="71" eb="73">
      <t>キニュウ</t>
    </rPh>
    <rPh sb="74" eb="76">
      <t>フヨウ</t>
    </rPh>
    <phoneticPr fontId="9"/>
  </si>
  <si>
    <t>【現況図面】　　　　（D'''）　</t>
    <rPh sb="1" eb="3">
      <t>ゲンキョウ</t>
    </rPh>
    <rPh sb="3" eb="5">
      <t>ズメン</t>
    </rPh>
    <phoneticPr fontId="5"/>
  </si>
  <si>
    <t>【現況図面】　　　　（E'''） （（D'''）と上限額10万円のいずれか低い方。）</t>
    <rPh sb="1" eb="3">
      <t>ゲンキョウ</t>
    </rPh>
    <rPh sb="3" eb="5">
      <t>ズメン</t>
    </rPh>
    <phoneticPr fontId="5"/>
  </si>
  <si>
    <t>図面作成費</t>
    <rPh sb="0" eb="2">
      <t>ズメン</t>
    </rPh>
    <rPh sb="2" eb="4">
      <t>サクセイ</t>
    </rPh>
    <rPh sb="4" eb="5">
      <t>ヒ</t>
    </rPh>
    <phoneticPr fontId="4"/>
  </si>
  <si>
    <t>AD①</t>
    <phoneticPr fontId="4"/>
  </si>
  <si>
    <t>〇〇ドア　仕様　型番</t>
    <rPh sb="5" eb="7">
      <t>シヨウ</t>
    </rPh>
    <rPh sb="8" eb="10">
      <t>カタバン</t>
    </rPh>
    <phoneticPr fontId="4"/>
  </si>
  <si>
    <t>〇〇クレジット株式会社</t>
    <rPh sb="7" eb="11">
      <t>カブシキガイシャ</t>
    </rPh>
    <phoneticPr fontId="4"/>
  </si>
  <si>
    <t>XXX</t>
    <phoneticPr fontId="4"/>
  </si>
  <si>
    <t>XXXX</t>
    <phoneticPr fontId="4"/>
  </si>
  <si>
    <t>東京都新宿区西新宿〇-●‐〇　新宿ビル　〇〇号室</t>
    <rPh sb="0" eb="3">
      <t>トウキョウト</t>
    </rPh>
    <rPh sb="3" eb="6">
      <t>シンジュクク</t>
    </rPh>
    <rPh sb="6" eb="9">
      <t>ニシシンジュク</t>
    </rPh>
    <rPh sb="15" eb="17">
      <t>シンジュク</t>
    </rPh>
    <rPh sb="22" eb="24">
      <t>ゴウシツ</t>
    </rPh>
    <phoneticPr fontId="4"/>
  </si>
  <si>
    <t>●</t>
    <phoneticPr fontId="4"/>
  </si>
  <si>
    <t>東京都江東区海の杜〇‐〇‐〇　A101号室</t>
    <rPh sb="0" eb="3">
      <t>トウキョウト</t>
    </rPh>
    <rPh sb="3" eb="6">
      <t>コウトウク</t>
    </rPh>
    <rPh sb="6" eb="7">
      <t>ウミ</t>
    </rPh>
    <rPh sb="8" eb="9">
      <t>モリ</t>
    </rPh>
    <rPh sb="19" eb="21">
      <t>ゴウシツ</t>
    </rPh>
    <phoneticPr fontId="4"/>
  </si>
  <si>
    <t>△</t>
    <phoneticPr fontId="4"/>
  </si>
  <si>
    <t>宇宙　広江</t>
    <rPh sb="0" eb="2">
      <t>ウチュウ</t>
    </rPh>
    <rPh sb="3" eb="5">
      <t>ヒロエ</t>
    </rPh>
    <phoneticPr fontId="4"/>
  </si>
  <si>
    <t>〇</t>
    <phoneticPr fontId="4"/>
  </si>
  <si>
    <t>東京都　銀河区　太陽系4丁目　火星レジデンス502</t>
    <rPh sb="0" eb="3">
      <t>トウキョウト</t>
    </rPh>
    <rPh sb="4" eb="7">
      <t>ギンガク</t>
    </rPh>
    <rPh sb="8" eb="11">
      <t>タイヨウケイ</t>
    </rPh>
    <rPh sb="12" eb="14">
      <t>チョウメ</t>
    </rPh>
    <rPh sb="15" eb="17">
      <t>カセイ</t>
    </rPh>
    <phoneticPr fontId="4"/>
  </si>
  <si>
    <t>木星　琴子</t>
    <rPh sb="0" eb="2">
      <t>モクセイ</t>
    </rPh>
    <rPh sb="3" eb="5">
      <t>コトコ</t>
    </rPh>
    <phoneticPr fontId="4"/>
  </si>
  <si>
    <t>実績報告中</t>
  </si>
  <si>
    <r>
      <t>以下のルールに沿ったものを提出してください。
　</t>
    </r>
    <r>
      <rPr>
        <sz val="11"/>
        <color rgb="FFFF0000"/>
        <rFont val="ＭＳ Ｐ明朝"/>
        <family val="1"/>
        <charset val="128"/>
      </rPr>
      <t xml:space="preserve">※ルール沿っていれば様式は問いません。
</t>
    </r>
    <r>
      <rPr>
        <sz val="11"/>
        <color theme="1"/>
        <rFont val="ＭＳ Ｐ明朝"/>
        <family val="1"/>
        <charset val="128"/>
      </rPr>
      <t xml:space="preserve">
・入居者がいる住戸の場合は、自己評価若しくは第三者評価によって発行された省エネ性能ラベル・評価書を貼り付けてください。
・入居者がいない住戸の場合は、住戸の入居者を募集する際の不動産広告を貼り付けてください。
・縦横比は変更しないこと。
・複数住戸の場合、複数枚にわかれても可。
・住戸番号（部屋番号）がわかるように記載してください。</t>
    </r>
    <rPh sb="13" eb="15">
      <t>テイシュツ</t>
    </rPh>
    <rPh sb="28" eb="29">
      <t>ソ</t>
    </rPh>
    <rPh sb="34" eb="36">
      <t>ヨウシキ</t>
    </rPh>
    <rPh sb="37" eb="38">
      <t>ト</t>
    </rPh>
    <rPh sb="46" eb="49">
      <t>ニュウキョシャ</t>
    </rPh>
    <rPh sb="52" eb="54">
      <t>ジュウコ</t>
    </rPh>
    <rPh sb="55" eb="57">
      <t>バアイ</t>
    </rPh>
    <rPh sb="63" eb="64">
      <t>モ</t>
    </rPh>
    <rPh sb="76" eb="78">
      <t>ハッコウ</t>
    </rPh>
    <rPh sb="94" eb="95">
      <t>ハ</t>
    </rPh>
    <rPh sb="96" eb="97">
      <t>ツ</t>
    </rPh>
    <rPh sb="106" eb="109">
      <t>ニュウキョシャ</t>
    </rPh>
    <rPh sb="113" eb="115">
      <t>ジュウコ</t>
    </rPh>
    <rPh sb="116" eb="118">
      <t>バアイ</t>
    </rPh>
    <rPh sb="120" eb="122">
      <t>ジュウコ</t>
    </rPh>
    <rPh sb="186" eb="188">
      <t>ジュウコ</t>
    </rPh>
    <rPh sb="188" eb="190">
      <t>バンゴウ</t>
    </rPh>
    <rPh sb="191" eb="193">
      <t>ヘヤ</t>
    </rPh>
    <rPh sb="193" eb="195">
      <t>バンゴウ</t>
    </rPh>
    <rPh sb="203" eb="205">
      <t>キサイ</t>
    </rPh>
    <phoneticPr fontId="5"/>
  </si>
  <si>
    <r>
      <t>以下のルールに沿ったものを提出してください。
　</t>
    </r>
    <r>
      <rPr>
        <sz val="11"/>
        <color rgb="FFFF0000"/>
        <rFont val="ＭＳ Ｐ明朝"/>
        <family val="1"/>
        <charset val="128"/>
      </rPr>
      <t xml:space="preserve">※ルール沿っていれば様式は問いません。
</t>
    </r>
    <r>
      <rPr>
        <sz val="11"/>
        <color theme="1"/>
        <rFont val="ＭＳ Ｐ明朝"/>
        <family val="1"/>
        <charset val="128"/>
      </rPr>
      <t xml:space="preserve">
・入居者がいる住戸の場合は、自己評価若しくは第三者評価によって発行された省エネ性能ラベル・評価書を貼り付けてください。
・入居者がいない住戸の場合は、住戸の入居者を募集する際の不動産広告を貼り付けてください。
・縦横比は変更しないこと。
・複数住戸の場合、複数枚にわかれても可。
・住戸番号（部屋番号）がわかるように記載してください。</t>
    </r>
    <rPh sb="13" eb="15">
      <t>テイシュツ</t>
    </rPh>
    <rPh sb="28" eb="29">
      <t>ソ</t>
    </rPh>
    <rPh sb="34" eb="36">
      <t>ヨウシキ</t>
    </rPh>
    <rPh sb="37" eb="38">
      <t>ト</t>
    </rPh>
    <rPh sb="186" eb="188">
      <t>ジュウコ</t>
    </rPh>
    <rPh sb="188" eb="190">
      <t>バンゴウ</t>
    </rPh>
    <rPh sb="191" eb="193">
      <t>ヘヤ</t>
    </rPh>
    <rPh sb="193" eb="195">
      <t>バンゴウ</t>
    </rPh>
    <rPh sb="203" eb="205">
      <t>キサイ</t>
    </rPh>
    <phoneticPr fontId="5"/>
  </si>
  <si>
    <r>
      <t>以下のルールに沿って撮影してください。
　</t>
    </r>
    <r>
      <rPr>
        <sz val="11"/>
        <color rgb="FFFF0000"/>
        <rFont val="ＭＳ Ｐ明朝"/>
        <family val="1"/>
        <charset val="128"/>
      </rPr>
      <t xml:space="preserve">※ルール沿っていれば様式は問いません。
</t>
    </r>
    <r>
      <rPr>
        <sz val="11"/>
        <color theme="1"/>
        <rFont val="ＭＳ Ｐ明朝"/>
        <family val="1"/>
        <charset val="128"/>
      </rPr>
      <t xml:space="preserve">
・前面道路等から住宅の全景が確認できるように撮影してください。
・複数棟をまとめて申請する場合は棟ごとに撮影してください。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t>
    </r>
    <phoneticPr fontId="5"/>
  </si>
  <si>
    <r>
      <t xml:space="preserve">以下のルールに沿って撮影してください。
</t>
    </r>
    <r>
      <rPr>
        <sz val="11"/>
        <color rgb="FFFF0000"/>
        <rFont val="ＭＳ Ｐ明朝"/>
        <family val="1"/>
        <charset val="128"/>
      </rPr>
      <t>※ルール沿っていれば様式は問いません。</t>
    </r>
    <r>
      <rPr>
        <sz val="11"/>
        <color theme="1"/>
        <rFont val="ＭＳ Ｐ明朝"/>
        <family val="1"/>
        <charset val="128"/>
      </rPr>
      <t xml:space="preserve">
・前面道路等から住宅の全景が確認できるように撮影してください。
・複数棟をまとめて申請する場合は棟ごとに撮影してください。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t>
    </r>
    <phoneticPr fontId="5"/>
  </si>
  <si>
    <t>（１）助成対象事業を実施した住戸の入居者を募集する際に、不動産広告等 へ省エネ性能表示の掲載を行い、
    実施した旨を報告（別記第17号様式） すること。</t>
    <phoneticPr fontId="4"/>
  </si>
  <si>
    <t>交付決定済み（改修中）</t>
  </si>
  <si>
    <t>未申請</t>
  </si>
  <si>
    <t>外皮計算書</t>
    <rPh sb="0" eb="5">
      <t>ガイヒケイサンショ</t>
    </rPh>
    <phoneticPr fontId="4"/>
  </si>
  <si>
    <t>1次エネルギー消費量計算</t>
    <rPh sb="1" eb="2">
      <t>ジ</t>
    </rPh>
    <rPh sb="7" eb="10">
      <t>ショウヒリョウ</t>
    </rPh>
    <rPh sb="10" eb="12">
      <t>ケイサン</t>
    </rPh>
    <phoneticPr fontId="4"/>
  </si>
  <si>
    <t>報告書作成</t>
    <rPh sb="0" eb="5">
      <t>ホウコクショサクセイ</t>
    </rPh>
    <phoneticPr fontId="4"/>
  </si>
  <si>
    <t>現地調査費用</t>
    <rPh sb="0" eb="4">
      <t>ゲンチチョウサ</t>
    </rPh>
    <rPh sb="4" eb="6">
      <t>ヒヨウ</t>
    </rPh>
    <phoneticPr fontId="4"/>
  </si>
  <si>
    <t>【省エネ化】交付申請 提出書類チェックリスト</t>
    <rPh sb="6" eb="10">
      <t>コウフシンセイ</t>
    </rPh>
    <rPh sb="11" eb="13">
      <t>テイシュツ</t>
    </rPh>
    <rPh sb="13" eb="15">
      <t>ショルイ</t>
    </rPh>
    <phoneticPr fontId="9"/>
  </si>
  <si>
    <t>【省エネ化】実績報告　提出書類チェックリスト</t>
    <rPh sb="6" eb="10">
      <t>ジッセキホウコク</t>
    </rPh>
    <rPh sb="11" eb="13">
      <t>テイシュツ</t>
    </rPh>
    <rPh sb="13" eb="15">
      <t>ショルイ</t>
    </rPh>
    <phoneticPr fontId="9"/>
  </si>
  <si>
    <t>リース契約の場合
6か月以内に発行されたもの</t>
    <rPh sb="3" eb="5">
      <t>ケイヤク</t>
    </rPh>
    <rPh sb="6" eb="8">
      <t>バアイ</t>
    </rPh>
    <phoneticPr fontId="9"/>
  </si>
  <si>
    <t>6か月以内に発行されたもの</t>
    <phoneticPr fontId="4"/>
  </si>
  <si>
    <t>【断熱材】　　　　 　（D''）　（（C）×2/3）</t>
    <rPh sb="1" eb="4">
      <t>ダンネツザイ</t>
    </rPh>
    <phoneticPr fontId="5"/>
  </si>
  <si>
    <t>【ドア】　　　　　 　　（D'）　（（B）×2/3）</t>
    <phoneticPr fontId="5"/>
  </si>
  <si>
    <t>【窓】　　　　　　 　　（D）　（（A）×2/3）</t>
    <rPh sb="1" eb="2">
      <t>マド</t>
    </rPh>
    <phoneticPr fontId="5"/>
  </si>
  <si>
    <t>（注3）申請１件分の金額を記載すること。</t>
    <rPh sb="1" eb="2">
      <t>チュウ</t>
    </rPh>
    <rPh sb="4" eb="6">
      <t>シンセイ</t>
    </rPh>
    <rPh sb="7" eb="8">
      <t>ケン</t>
    </rPh>
    <rPh sb="8" eb="9">
      <t>ブン</t>
    </rPh>
    <rPh sb="10" eb="12">
      <t>キンガク</t>
    </rPh>
    <rPh sb="13" eb="15">
      <t>キサイ</t>
    </rPh>
    <phoneticPr fontId="9"/>
  </si>
  <si>
    <t>姿図</t>
    <rPh sb="0" eb="1">
      <t>スガタ</t>
    </rPh>
    <rPh sb="1" eb="2">
      <t>ズ</t>
    </rPh>
    <phoneticPr fontId="9"/>
  </si>
  <si>
    <t>入居者がいない場合</t>
    <rPh sb="0" eb="3">
      <t>ニュウキョシャ</t>
    </rPh>
    <rPh sb="7" eb="9">
      <t>バアイ</t>
    </rPh>
    <phoneticPr fontId="4"/>
  </si>
  <si>
    <t>〇</t>
  </si>
  <si>
    <t>不動産広告等</t>
    <rPh sb="0" eb="3">
      <t>フドウサン</t>
    </rPh>
    <rPh sb="3" eb="5">
      <t>コウコク</t>
    </rPh>
    <rPh sb="5" eb="6">
      <t>ナド</t>
    </rPh>
    <phoneticPr fontId="4"/>
  </si>
  <si>
    <t>助成金交付申請予定額　合計</t>
    <rPh sb="3" eb="5">
      <t>コウフ</t>
    </rPh>
    <rPh sb="5" eb="7">
      <t>シンセイ</t>
    </rPh>
    <rPh sb="7" eb="9">
      <t>ヨテイ</t>
    </rPh>
    <rPh sb="11" eb="13">
      <t>ゴウケイ</t>
    </rPh>
    <phoneticPr fontId="5"/>
  </si>
  <si>
    <r>
      <t xml:space="preserve">助成金交付申請予定額
</t>
    </r>
    <r>
      <rPr>
        <b/>
        <sz val="9"/>
        <color theme="1"/>
        <rFont val="ＭＳ Ｐ明朝"/>
        <family val="1"/>
        <charset val="128"/>
      </rPr>
      <t>（①②③のうち小さい額）</t>
    </r>
    <rPh sb="3" eb="5">
      <t>コウフ</t>
    </rPh>
    <rPh sb="7" eb="9">
      <t>ヨテイ</t>
    </rPh>
    <phoneticPr fontId="5"/>
  </si>
  <si>
    <r>
      <t xml:space="preserve">助成金交付申請予定額
</t>
    </r>
    <r>
      <rPr>
        <b/>
        <sz val="9"/>
        <color theme="1"/>
        <rFont val="ＭＳ Ｐ明朝"/>
        <family val="1"/>
        <charset val="128"/>
      </rPr>
      <t>（①③のうち小さい額）</t>
    </r>
    <rPh sb="3" eb="5">
      <t>コウフ</t>
    </rPh>
    <rPh sb="7" eb="9">
      <t>ヨテイ</t>
    </rPh>
    <phoneticPr fontId="5"/>
  </si>
  <si>
    <t>①101、②102、③201.301.401、④202.302.402、⑤501　　
5タイプ診断。502は助成対象外のため未申請。</t>
    <rPh sb="47" eb="49">
      <t>シンダン</t>
    </rPh>
    <rPh sb="54" eb="56">
      <t>ジョセイ</t>
    </rPh>
    <rPh sb="56" eb="58">
      <t>タイショウ</t>
    </rPh>
    <rPh sb="58" eb="59">
      <t>ガイ</t>
    </rPh>
    <rPh sb="62" eb="65">
      <t>ミシンセイ</t>
    </rPh>
    <phoneticPr fontId="4"/>
  </si>
  <si>
    <t>工事内訳・図面作成費</t>
    <rPh sb="0" eb="2">
      <t>コウジ</t>
    </rPh>
    <rPh sb="2" eb="3">
      <t>ナイ</t>
    </rPh>
    <rPh sb="3" eb="4">
      <t>ワケ</t>
    </rPh>
    <rPh sb="5" eb="9">
      <t>ズメンサクセイ</t>
    </rPh>
    <rPh sb="9" eb="10">
      <t>ヒ</t>
    </rPh>
    <phoneticPr fontId="9"/>
  </si>
  <si>
    <t>助成対象［税抜］　</t>
    <phoneticPr fontId="4"/>
  </si>
  <si>
    <r>
      <rPr>
        <b/>
        <sz val="12"/>
        <rFont val="ＭＳ Ｐ明朝"/>
        <family val="1"/>
        <charset val="128"/>
      </rPr>
      <t>仮算定助成金交付予定額（イ）</t>
    </r>
    <r>
      <rPr>
        <sz val="8"/>
        <rFont val="ＭＳ Ｐ明朝"/>
        <family val="1"/>
        <charset val="128"/>
      </rPr>
      <t>助成対象経費と上限額120万円のいずれか低い方</t>
    </r>
    <rPh sb="14" eb="15">
      <t>シゲル</t>
    </rPh>
    <rPh sb="15" eb="17">
      <t>タイショウ</t>
    </rPh>
    <rPh sb="17" eb="19">
      <t>ケイヒ</t>
    </rPh>
    <rPh sb="20" eb="22">
      <t>ジョウゲン</t>
    </rPh>
    <rPh sb="22" eb="23">
      <t>ガク</t>
    </rPh>
    <rPh sb="26" eb="27">
      <t>マン</t>
    </rPh>
    <rPh sb="27" eb="28">
      <t>エン</t>
    </rPh>
    <phoneticPr fontId="9"/>
  </si>
  <si>
    <t>助成対象経費の合計［税抜］　（ア）</t>
    <phoneticPr fontId="4"/>
  </si>
  <si>
    <t>仮算定上限額①（A・ア）×2/3</t>
    <phoneticPr fontId="5"/>
  </si>
  <si>
    <t>仮算定上限額② （A・ア）-（I）</t>
    <phoneticPr fontId="5"/>
  </si>
  <si>
    <t>仮算定上限額①（A・ア）-（I）</t>
    <phoneticPr fontId="5"/>
  </si>
  <si>
    <t>補助金等交付額（I）</t>
    <rPh sb="0" eb="3">
      <t>ホジョキン</t>
    </rPh>
    <rPh sb="3" eb="4">
      <t>トウ</t>
    </rPh>
    <rPh sb="4" eb="6">
      <t>コウフ</t>
    </rPh>
    <rPh sb="6" eb="7">
      <t>ガク</t>
    </rPh>
    <phoneticPr fontId="5"/>
  </si>
  <si>
    <r>
      <t>助成対象金額（A・ア）</t>
    </r>
    <r>
      <rPr>
        <sz val="12"/>
        <color rgb="FFFF0000"/>
        <rFont val="ＭＳ Ｐ明朝"/>
        <family val="1"/>
        <charset val="128"/>
      </rPr>
      <t>[税抜］</t>
    </r>
    <rPh sb="0" eb="6">
      <t>ジョセイタイショウキンガク</t>
    </rPh>
    <rPh sb="12" eb="14">
      <t>ゼイヌ</t>
    </rPh>
    <phoneticPr fontId="4"/>
  </si>
  <si>
    <t>仮算定助成金交付予定額(F・イ)　③</t>
    <phoneticPr fontId="4"/>
  </si>
  <si>
    <t>※（ア）（イ）は「費用総括表」の該当する設備に転記してください。</t>
    <rPh sb="20" eb="22">
      <t>セツビ</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</si>
</sst>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_ ;[Red]\-#,##0\ "/>
    <numFmt numFmtId="178" formatCode="#,##0.00_ ;[Red]\-#,##0.00\ "/>
    <numFmt numFmtId="179" formatCode="0;\-0;;@"/>
    <numFmt numFmtId="180" formatCode="[$-411]ge\.m"/>
    <numFmt numFmtId="181" formatCode="0.000_);[Red]\(0.000\)"/>
  </numFmts>
  <fonts count="86"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6"/>
      <name val="游ゴシック"/>
      <family val="2"/>
      <charset val="128"/>
      <scheme val="minor"/>
    </font>
    <font>
      <sz val="6"/>
      <name val="游ゴシック"/>
      <family val="3"/>
      <charset val="128"/>
      <scheme val="minor"/>
    </font>
    <font>
      <b/>
      <sz val="16"/>
      <name val="ＭＳ Ｐ明朝"/>
      <family val="1"/>
      <charset val="128"/>
    </font>
    <font>
      <sz val="9"/>
      <color rgb="FF000000"/>
      <name val="Meiryo UI"/>
      <family val="3"/>
      <charset val="128"/>
    </font>
    <font>
      <sz val="11"/>
      <color theme="1"/>
      <name val="游ゴシック"/>
      <family val="2"/>
      <scheme val="minor"/>
    </font>
    <font>
      <sz val="6"/>
      <name val="ＭＳ Ｐゴシック"/>
      <family val="3"/>
      <charset val="128"/>
    </font>
    <font>
      <sz val="11"/>
      <name val="ＭＳ Ｐ明朝"/>
      <family val="1"/>
      <charset val="128"/>
    </font>
    <font>
      <sz val="11"/>
      <name val="ＭＳ Ｐゴシック"/>
      <family val="3"/>
      <charset val="128"/>
    </font>
    <font>
      <b/>
      <sz val="14"/>
      <name val="ＭＳ Ｐ明朝"/>
      <family val="1"/>
      <charset val="128"/>
    </font>
    <font>
      <sz val="11"/>
      <color indexed="8"/>
      <name val="ＭＳ Ｐゴシック"/>
      <family val="3"/>
      <charset val="128"/>
    </font>
    <font>
      <u/>
      <sz val="11"/>
      <color indexed="12"/>
      <name val="ＭＳ Ｐゴシック"/>
      <family val="3"/>
      <charset val="128"/>
    </font>
    <font>
      <b/>
      <u/>
      <sz val="14"/>
      <color rgb="FFFF0000"/>
      <name val="ＭＳ Ｐ明朝"/>
      <family val="1"/>
      <charset val="128"/>
    </font>
    <font>
      <b/>
      <u/>
      <sz val="14"/>
      <name val="ＭＳ Ｐ明朝"/>
      <family val="1"/>
      <charset val="128"/>
    </font>
    <font>
      <b/>
      <sz val="11"/>
      <name val="ＭＳ Ｐ明朝"/>
      <family val="1"/>
      <charset val="128"/>
    </font>
    <font>
      <b/>
      <sz val="11"/>
      <color indexed="9"/>
      <name val="ＭＳ Ｐゴシック"/>
      <family val="3"/>
      <charset val="128"/>
    </font>
    <font>
      <sz val="11"/>
      <color indexed="8"/>
      <name val="ＭＳ Ｐ明朝"/>
      <family val="1"/>
      <charset val="128"/>
    </font>
    <font>
      <sz val="10"/>
      <color theme="1"/>
      <name val="ＭＳ Ｐ明朝"/>
      <family val="1"/>
      <charset val="128"/>
    </font>
    <font>
      <sz val="13"/>
      <name val="ＭＳ Ｐ明朝"/>
      <family val="1"/>
      <charset val="128"/>
    </font>
    <font>
      <sz val="10"/>
      <name val="ＭＳ Ｐゴシック"/>
      <family val="3"/>
      <charset val="128"/>
    </font>
    <font>
      <sz val="11"/>
      <color rgb="FF000000"/>
      <name val="ＭＳ Ｐ明朝"/>
      <family val="1"/>
      <charset val="128"/>
    </font>
    <font>
      <b/>
      <sz val="16"/>
      <color rgb="FFC00000"/>
      <name val="ＭＳ Ｐ明朝"/>
      <family val="1"/>
      <charset val="128"/>
    </font>
    <font>
      <b/>
      <sz val="13"/>
      <color rgb="FF000000"/>
      <name val="ＭＳ Ｐ明朝"/>
      <family val="1"/>
      <charset val="128"/>
    </font>
    <font>
      <sz val="10"/>
      <color rgb="FF000000"/>
      <name val="ＭＳ Ｐ明朝"/>
      <family val="1"/>
      <charset val="128"/>
    </font>
    <font>
      <sz val="12"/>
      <color theme="1"/>
      <name val="ＭＳ Ｐ明朝"/>
      <family val="1"/>
      <charset val="128"/>
    </font>
    <font>
      <sz val="11"/>
      <color theme="1"/>
      <name val="HGSｺﾞｼｯｸM"/>
      <family val="3"/>
      <charset val="128"/>
    </font>
    <font>
      <sz val="12"/>
      <name val="ＭＳ Ｐ明朝"/>
      <family val="1"/>
      <charset val="128"/>
    </font>
    <font>
      <sz val="10"/>
      <name val="ＭＳ Ｐ明朝"/>
      <family val="1"/>
      <charset val="128"/>
    </font>
    <font>
      <b/>
      <sz val="12"/>
      <color rgb="FFC00000"/>
      <name val="ＭＳ Ｐ明朝"/>
      <family val="1"/>
      <charset val="128"/>
    </font>
    <font>
      <b/>
      <sz val="12"/>
      <name val="ＭＳ Ｐ明朝"/>
      <family val="1"/>
      <charset val="128"/>
    </font>
    <font>
      <sz val="12"/>
      <color rgb="FF0070C0"/>
      <name val="ＭＳ Ｐ明朝"/>
      <family val="1"/>
      <charset val="128"/>
    </font>
    <font>
      <b/>
      <sz val="11"/>
      <color rgb="FFC00000"/>
      <name val="ＭＳ Ｐ明朝"/>
      <family val="1"/>
      <charset val="128"/>
    </font>
    <font>
      <sz val="14"/>
      <name val="ＭＳ Ｐ明朝"/>
      <family val="1"/>
      <charset val="128"/>
    </font>
    <font>
      <sz val="14"/>
      <color rgb="FF0070C0"/>
      <name val="ＭＳ Ｐ明朝"/>
      <family val="1"/>
      <charset val="128"/>
    </font>
    <font>
      <sz val="12"/>
      <color rgb="FFFF0000"/>
      <name val="ＭＳ Ｐ明朝"/>
      <family val="1"/>
      <charset val="128"/>
    </font>
    <font>
      <sz val="11"/>
      <color rgb="FFFF0000"/>
      <name val="ＭＳ Ｐ明朝"/>
      <family val="1"/>
      <charset val="128"/>
    </font>
    <font>
      <sz val="9"/>
      <color theme="1"/>
      <name val="ＭＳ Ｐ明朝"/>
      <family val="1"/>
      <charset val="128"/>
    </font>
    <font>
      <sz val="10"/>
      <color rgb="FFFF0000"/>
      <name val="ＭＳ Ｐ明朝"/>
      <family val="1"/>
      <charset val="128"/>
    </font>
    <font>
      <sz val="13"/>
      <color rgb="FF000000"/>
      <name val="ＭＳ Ｐ明朝"/>
      <family val="1"/>
      <charset val="128"/>
    </font>
    <font>
      <u/>
      <sz val="11"/>
      <color rgb="FF000000"/>
      <name val="ＭＳ Ｐ明朝"/>
      <family val="1"/>
      <charset val="128"/>
    </font>
    <font>
      <sz val="18"/>
      <color theme="0"/>
      <name val="游ゴシック"/>
      <family val="3"/>
      <charset val="128"/>
      <scheme val="minor"/>
    </font>
    <font>
      <sz val="9"/>
      <color theme="4" tint="-0.249977111117893"/>
      <name val="ＭＳ Ｐゴシック"/>
      <family val="3"/>
      <charset val="128"/>
    </font>
    <font>
      <sz val="13"/>
      <name val="游ゴシック"/>
      <family val="3"/>
      <charset val="128"/>
      <scheme val="minor"/>
    </font>
    <font>
      <sz val="12"/>
      <name val="ＭＳ Ｐゴシック"/>
      <family val="3"/>
      <charset val="128"/>
    </font>
    <font>
      <b/>
      <sz val="16"/>
      <name val="ＭＳ Ｐゴシック"/>
      <family val="3"/>
      <charset val="128"/>
    </font>
    <font>
      <sz val="16"/>
      <name val="ＭＳ Ｐゴシック"/>
      <family val="3"/>
      <charset val="128"/>
    </font>
    <font>
      <sz val="13"/>
      <color rgb="FF0070C0"/>
      <name val="ＭＳ Ｐ明朝"/>
      <family val="1"/>
      <charset val="128"/>
    </font>
    <font>
      <sz val="18"/>
      <color theme="0"/>
      <name val="ＭＳ Ｐ明朝"/>
      <family val="1"/>
      <charset val="128"/>
    </font>
    <font>
      <sz val="9"/>
      <color theme="4" tint="-0.249977111117893"/>
      <name val="ＭＳ Ｐ明朝"/>
      <family val="1"/>
      <charset val="128"/>
    </font>
    <font>
      <sz val="18"/>
      <name val="ＭＳ Ｐ明朝"/>
      <family val="1"/>
      <charset val="128"/>
    </font>
    <font>
      <b/>
      <sz val="18"/>
      <color theme="0"/>
      <name val="游ゴシック"/>
      <family val="3"/>
      <charset val="128"/>
      <scheme val="minor"/>
    </font>
    <font>
      <sz val="16"/>
      <name val="ＭＳ Ｐ明朝"/>
      <family val="1"/>
      <charset val="128"/>
    </font>
    <font>
      <b/>
      <sz val="10"/>
      <name val="ＭＳ Ｐ明朝"/>
      <family val="1"/>
      <charset val="128"/>
    </font>
    <font>
      <sz val="9"/>
      <name val="ＭＳ Ｐ明朝"/>
      <family val="1"/>
      <charset val="128"/>
    </font>
    <font>
      <sz val="10"/>
      <color indexed="8"/>
      <name val="ＭＳ Ｐ明朝"/>
      <family val="1"/>
      <charset val="128"/>
    </font>
    <font>
      <sz val="10"/>
      <color theme="0"/>
      <name val="ＭＳ Ｐ明朝"/>
      <family val="1"/>
      <charset val="128"/>
    </font>
    <font>
      <b/>
      <sz val="10"/>
      <color theme="1"/>
      <name val="ＭＳ Ｐ明朝"/>
      <family val="1"/>
      <charset val="128"/>
    </font>
    <font>
      <b/>
      <sz val="10"/>
      <color rgb="FFC00000"/>
      <name val="ＭＳ Ｐ明朝"/>
      <family val="1"/>
      <charset val="128"/>
    </font>
    <font>
      <sz val="10"/>
      <color rgb="FF0070C0"/>
      <name val="ＭＳ Ｐ明朝"/>
      <family val="1"/>
      <charset val="128"/>
    </font>
    <font>
      <b/>
      <sz val="10"/>
      <color rgb="FFFF0000"/>
      <name val="ＭＳ Ｐ明朝"/>
      <family val="1"/>
      <charset val="128"/>
    </font>
    <font>
      <b/>
      <sz val="16"/>
      <color indexed="9"/>
      <name val="ＭＳ Ｐゴシック"/>
      <family val="3"/>
      <charset val="128"/>
    </font>
    <font>
      <b/>
      <sz val="12"/>
      <color rgb="FF0070C0"/>
      <name val="ＭＳ Ｐゴシック"/>
      <family val="3"/>
      <charset val="128"/>
    </font>
    <font>
      <sz val="12"/>
      <name val="Arial"/>
      <family val="2"/>
    </font>
    <font>
      <b/>
      <u/>
      <sz val="12"/>
      <name val="ＭＳ Ｐ明朝"/>
      <family val="1"/>
      <charset val="128"/>
    </font>
    <font>
      <b/>
      <sz val="12"/>
      <color rgb="FFFF0000"/>
      <name val="ＭＳ Ｐ明朝"/>
      <family val="1"/>
      <charset val="128"/>
    </font>
    <font>
      <b/>
      <sz val="12"/>
      <name val="ＭＳ Ｐゴシック"/>
      <family val="3"/>
      <charset val="128"/>
    </font>
    <font>
      <b/>
      <sz val="9"/>
      <color theme="1"/>
      <name val="ＭＳ Ｐ明朝"/>
      <family val="1"/>
      <charset val="128"/>
    </font>
    <font>
      <b/>
      <sz val="16"/>
      <color theme="0"/>
      <name val="ＭＳ Ｐゴシック"/>
      <family val="3"/>
      <charset val="128"/>
    </font>
    <font>
      <sz val="10"/>
      <color theme="1"/>
      <name val="HGSｺﾞｼｯｸM"/>
      <family val="3"/>
      <charset val="128"/>
    </font>
    <font>
      <sz val="8"/>
      <color theme="1"/>
      <name val="ＭＳ Ｐ明朝"/>
      <family val="1"/>
      <charset val="128"/>
    </font>
    <font>
      <sz val="8"/>
      <color theme="1"/>
      <name val="HGSｺﾞｼｯｸM"/>
      <family val="3"/>
      <charset val="128"/>
    </font>
    <font>
      <b/>
      <sz val="16"/>
      <color rgb="FF000000"/>
      <name val="ＭＳ Ｐ明朝"/>
      <family val="1"/>
      <charset val="128"/>
    </font>
    <font>
      <sz val="12"/>
      <color theme="1"/>
      <name val="ＭＳ Ｐゴシック"/>
      <family val="3"/>
      <charset val="128"/>
    </font>
    <font>
      <sz val="10"/>
      <color theme="1"/>
      <name val="ＭＳ Ｐゴシック"/>
      <family val="3"/>
      <charset val="128"/>
    </font>
    <font>
      <sz val="14"/>
      <color theme="1"/>
      <name val="ＭＳ Ｐゴシック"/>
      <family val="3"/>
      <charset val="128"/>
    </font>
    <font>
      <b/>
      <sz val="12"/>
      <color theme="1"/>
      <name val="ＭＳ Ｐゴシック"/>
      <family val="3"/>
      <charset val="128"/>
    </font>
    <font>
      <b/>
      <sz val="9"/>
      <color theme="1"/>
      <name val="ＭＳ Ｐゴシック"/>
      <family val="3"/>
      <charset val="128"/>
    </font>
    <font>
      <b/>
      <sz val="10"/>
      <color rgb="FF0070C0"/>
      <name val="ＭＳ Ｐ明朝"/>
      <family val="1"/>
      <charset val="128"/>
    </font>
    <font>
      <sz val="12"/>
      <color rgb="FF0070C0"/>
      <name val="ＭＳ Ｐゴシック"/>
      <family val="3"/>
      <charset val="128"/>
    </font>
    <font>
      <sz val="11"/>
      <color rgb="FF0070C0"/>
      <name val="ＭＳ Ｐ明朝"/>
      <family val="1"/>
      <charset val="128"/>
    </font>
    <font>
      <u/>
      <sz val="11"/>
      <color rgb="FF0070C0"/>
      <name val="ＭＳ Ｐ明朝"/>
      <family val="1"/>
      <charset val="128"/>
    </font>
    <font>
      <sz val="26"/>
      <name val="Arial"/>
      <family val="2"/>
    </font>
    <font>
      <sz val="8"/>
      <name val="ＭＳ Ｐ明朝"/>
      <family val="1"/>
      <charset val="128"/>
    </font>
  </fonts>
  <fills count="16">
    <fill>
      <patternFill patternType="none"/>
    </fill>
    <fill>
      <patternFill patternType="gray125"/>
    </fill>
    <fill>
      <patternFill patternType="solid">
        <fgColor theme="0"/>
        <bgColor indexed="64"/>
      </patternFill>
    </fill>
    <fill>
      <patternFill patternType="solid">
        <fgColor rgb="FFC0C0C0"/>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rgb="FFFFFF9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FFFF00"/>
        <bgColor indexed="64"/>
      </patternFill>
    </fill>
    <fill>
      <patternFill patternType="solid">
        <fgColor theme="0" tint="-0.34998626667073579"/>
        <bgColor indexed="64"/>
      </patternFill>
    </fill>
  </fills>
  <borders count="18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0"/>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top/>
      <bottom/>
      <diagonal/>
    </border>
    <border>
      <left/>
      <right/>
      <top style="thin">
        <color indexed="64"/>
      </top>
      <bottom style="thin">
        <color indexed="64"/>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thin">
        <color indexed="64"/>
      </bottom>
      <diagonal/>
    </border>
    <border diagonalDown="1">
      <left style="medium">
        <color indexed="64"/>
      </left>
      <right style="medium">
        <color indexed="64"/>
      </right>
      <top style="double">
        <color indexed="64"/>
      </top>
      <bottom style="hair">
        <color indexed="64"/>
      </bottom>
      <diagonal style="dotted">
        <color indexed="64"/>
      </diagonal>
    </border>
    <border diagonalDown="1">
      <left style="medium">
        <color indexed="64"/>
      </left>
      <right style="medium">
        <color indexed="64"/>
      </right>
      <top style="hair">
        <color indexed="64"/>
      </top>
      <bottom style="hair">
        <color indexed="64"/>
      </bottom>
      <diagonal style="dotted">
        <color indexed="64"/>
      </diagonal>
    </border>
    <border>
      <left style="medium">
        <color indexed="64"/>
      </left>
      <right style="thin">
        <color indexed="64"/>
      </right>
      <top/>
      <bottom style="hair">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double">
        <color indexed="64"/>
      </top>
      <bottom style="thin">
        <color indexed="64"/>
      </bottom>
      <diagonal style="hair">
        <color indexed="64"/>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diagonal/>
    </border>
    <border>
      <left style="thin">
        <color indexed="64"/>
      </left>
      <right/>
      <top style="double">
        <color indexed="64"/>
      </top>
      <bottom/>
      <diagonal/>
    </border>
    <border>
      <left style="medium">
        <color indexed="64"/>
      </left>
      <right style="thin">
        <color indexed="64"/>
      </right>
      <top style="double">
        <color indexed="64"/>
      </top>
      <bottom style="thin">
        <color indexed="64"/>
      </bottom>
      <diagonal/>
    </border>
    <border>
      <left style="thin">
        <color theme="1"/>
      </left>
      <right style="thin">
        <color indexed="64"/>
      </right>
      <top style="thin">
        <color indexed="64"/>
      </top>
      <bottom style="thin">
        <color indexed="64"/>
      </bottom>
      <diagonal/>
    </border>
    <border>
      <left/>
      <right style="thin">
        <color theme="1"/>
      </right>
      <top style="thin">
        <color indexed="64"/>
      </top>
      <bottom style="medium">
        <color indexed="64"/>
      </bottom>
      <diagonal/>
    </border>
    <border>
      <left style="thin">
        <color theme="1"/>
      </left>
      <right/>
      <top style="thin">
        <color indexed="64"/>
      </top>
      <bottom style="medium">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diagonalDown="1">
      <left style="medium">
        <color indexed="64"/>
      </left>
      <right/>
      <top style="hair">
        <color indexed="64"/>
      </top>
      <bottom style="hair">
        <color indexed="64"/>
      </bottom>
      <diagonal style="dotted">
        <color indexed="64"/>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medium">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double">
        <color auto="1"/>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double">
        <color indexed="64"/>
      </top>
      <bottom style="double">
        <color indexed="64"/>
      </bottom>
      <diagonal/>
    </border>
    <border diagonalDown="1">
      <left style="medium">
        <color indexed="64"/>
      </left>
      <right/>
      <top style="double">
        <color indexed="64"/>
      </top>
      <bottom style="hair">
        <color indexed="64"/>
      </bottom>
      <diagonal style="dotted">
        <color indexed="64"/>
      </diagonal>
    </border>
    <border>
      <left style="medium">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auto="1"/>
      </left>
      <right style="medium">
        <color indexed="64"/>
      </right>
      <top style="double">
        <color indexed="64"/>
      </top>
      <bottom style="medium">
        <color indexed="64"/>
      </bottom>
      <diagonal/>
    </border>
  </borders>
  <cellStyleXfs count="21">
    <xf numFmtId="0" fontId="0" fillId="0" borderId="0">
      <alignment vertical="center"/>
    </xf>
    <xf numFmtId="0" fontId="2" fillId="0" borderId="0">
      <alignment vertical="center"/>
    </xf>
    <xf numFmtId="0" fontId="1" fillId="0" borderId="0">
      <alignment vertical="center"/>
    </xf>
    <xf numFmtId="0" fontId="11" fillId="0" borderId="0"/>
    <xf numFmtId="9" fontId="8" fillId="0" borderId="0" applyFon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top"/>
      <protection locked="0"/>
    </xf>
    <xf numFmtId="38" fontId="13" fillId="0" borderId="0" applyFont="0" applyFill="0" applyBorder="0" applyAlignment="0" applyProtection="0">
      <alignment vertical="center"/>
    </xf>
    <xf numFmtId="0" fontId="1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2" fillId="0" borderId="0">
      <alignment vertical="center"/>
    </xf>
    <xf numFmtId="0" fontId="11" fillId="0" borderId="0">
      <alignment vertical="center"/>
    </xf>
    <xf numFmtId="0" fontId="1" fillId="0" borderId="0">
      <alignment vertical="center"/>
    </xf>
    <xf numFmtId="0" fontId="1" fillId="0" borderId="0">
      <alignment vertical="center"/>
    </xf>
    <xf numFmtId="38" fontId="13"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1270">
    <xf numFmtId="0" fontId="0" fillId="0" borderId="0" xfId="0">
      <alignment vertical="center"/>
    </xf>
    <xf numFmtId="0" fontId="3" fillId="0" borderId="0" xfId="1" applyFont="1">
      <alignment vertical="center"/>
    </xf>
    <xf numFmtId="0" fontId="2" fillId="0" borderId="0" xfId="1">
      <alignment vertical="center"/>
    </xf>
    <xf numFmtId="0" fontId="6" fillId="0" borderId="0" xfId="2" applyFont="1">
      <alignment vertical="center"/>
    </xf>
    <xf numFmtId="0" fontId="3" fillId="0" borderId="5" xfId="1" applyFont="1" applyBorder="1">
      <alignment vertical="center"/>
    </xf>
    <xf numFmtId="0" fontId="3" fillId="0" borderId="6" xfId="1" applyFont="1" applyBorder="1">
      <alignment vertical="center"/>
    </xf>
    <xf numFmtId="0" fontId="3" fillId="0" borderId="7" xfId="1" applyFont="1" applyBorder="1">
      <alignment vertical="center"/>
    </xf>
    <xf numFmtId="0" fontId="3" fillId="0" borderId="8" xfId="1" applyFont="1" applyBorder="1">
      <alignment vertical="center"/>
    </xf>
    <xf numFmtId="0" fontId="3" fillId="0" borderId="9" xfId="1" applyFont="1" applyBorder="1">
      <alignment vertical="center"/>
    </xf>
    <xf numFmtId="0" fontId="3" fillId="0" borderId="0" xfId="1" applyFont="1" applyAlignment="1">
      <alignment horizontal="right" vertical="center"/>
    </xf>
    <xf numFmtId="0" fontId="3" fillId="0" borderId="18" xfId="1" applyFont="1" applyBorder="1">
      <alignment vertical="center"/>
    </xf>
    <xf numFmtId="0" fontId="3" fillId="0" borderId="4" xfId="1" applyFont="1" applyBorder="1">
      <alignment vertical="center"/>
    </xf>
    <xf numFmtId="0" fontId="3" fillId="0" borderId="19" xfId="1" applyFont="1" applyBorder="1">
      <alignment vertical="center"/>
    </xf>
    <xf numFmtId="0" fontId="3" fillId="0" borderId="0" xfId="2" applyFont="1">
      <alignment vertical="center"/>
    </xf>
    <xf numFmtId="0" fontId="10" fillId="2" borderId="0" xfId="1" applyFont="1" applyFill="1" applyProtection="1">
      <alignment vertical="center"/>
      <protection hidden="1"/>
    </xf>
    <xf numFmtId="0" fontId="10" fillId="0" borderId="0" xfId="1" applyFont="1" applyProtection="1">
      <alignment vertical="center"/>
      <protection hidden="1"/>
    </xf>
    <xf numFmtId="0" fontId="10" fillId="4" borderId="0" xfId="1" applyFont="1" applyFill="1" applyProtection="1">
      <alignment vertical="center"/>
      <protection hidden="1"/>
    </xf>
    <xf numFmtId="0" fontId="10" fillId="0" borderId="0" xfId="1" applyFont="1" applyAlignment="1" applyProtection="1">
      <alignment horizontal="right" vertical="center"/>
      <protection hidden="1"/>
    </xf>
    <xf numFmtId="0" fontId="10" fillId="4" borderId="0" xfId="1" applyFont="1" applyFill="1" applyAlignment="1" applyProtection="1">
      <alignment horizontal="right" vertical="center"/>
      <protection hidden="1"/>
    </xf>
    <xf numFmtId="0" fontId="10" fillId="0" borderId="0" xfId="3" applyFont="1" applyAlignment="1" applyProtection="1">
      <alignment vertical="center" wrapText="1"/>
      <protection hidden="1"/>
    </xf>
    <xf numFmtId="0" fontId="17" fillId="0" borderId="0" xfId="1" applyFont="1" applyAlignment="1" applyProtection="1">
      <alignment horizontal="left" vertical="center" wrapText="1"/>
      <protection hidden="1"/>
    </xf>
    <xf numFmtId="0" fontId="17" fillId="0" borderId="0" xfId="1" applyFont="1" applyAlignment="1" applyProtection="1">
      <alignment horizontal="center" vertical="center"/>
      <protection hidden="1"/>
    </xf>
    <xf numFmtId="49" fontId="10" fillId="0" borderId="44" xfId="1" applyNumberFormat="1" applyFont="1" applyBorder="1" applyAlignment="1" applyProtection="1">
      <alignment horizontal="center" vertical="center"/>
      <protection locked="0"/>
    </xf>
    <xf numFmtId="49" fontId="10" fillId="0" borderId="0" xfId="1" applyNumberFormat="1" applyFont="1" applyProtection="1">
      <alignment vertical="center"/>
      <protection locked="0"/>
    </xf>
    <xf numFmtId="0" fontId="10" fillId="6" borderId="38" xfId="1" applyFont="1" applyFill="1" applyBorder="1" applyAlignment="1" applyProtection="1">
      <alignment horizontal="center" vertical="center"/>
      <protection hidden="1"/>
    </xf>
    <xf numFmtId="0" fontId="10" fillId="6" borderId="39" xfId="1" applyFont="1" applyFill="1" applyBorder="1" applyAlignment="1" applyProtection="1">
      <alignment horizontal="center" vertical="center"/>
      <protection hidden="1"/>
    </xf>
    <xf numFmtId="0" fontId="10" fillId="6" borderId="39" xfId="1" applyFont="1" applyFill="1" applyBorder="1" applyAlignment="1" applyProtection="1">
      <alignment horizontal="center" vertical="center" wrapText="1"/>
      <protection hidden="1"/>
    </xf>
    <xf numFmtId="0" fontId="10" fillId="6" borderId="40" xfId="1" applyFont="1" applyFill="1" applyBorder="1" applyAlignment="1" applyProtection="1">
      <alignment horizontal="center" vertical="center" shrinkToFit="1"/>
      <protection hidden="1"/>
    </xf>
    <xf numFmtId="0" fontId="10" fillId="0" borderId="22" xfId="5" applyFont="1" applyBorder="1" applyAlignment="1" applyProtection="1">
      <alignment horizontal="center" vertical="center"/>
      <protection hidden="1"/>
    </xf>
    <xf numFmtId="0" fontId="10" fillId="0" borderId="23" xfId="3" applyFont="1" applyBorder="1" applyAlignment="1" applyProtection="1">
      <alignment horizontal="center" vertical="center" wrapText="1"/>
      <protection hidden="1"/>
    </xf>
    <xf numFmtId="0" fontId="10" fillId="0" borderId="15" xfId="6" applyFont="1" applyFill="1" applyBorder="1" applyAlignment="1" applyProtection="1">
      <alignment horizontal="left" vertical="center" wrapText="1"/>
      <protection hidden="1"/>
    </xf>
    <xf numFmtId="0" fontId="10" fillId="0" borderId="23" xfId="6" applyFont="1" applyFill="1" applyBorder="1" applyAlignment="1" applyProtection="1">
      <alignment horizontal="center" vertical="center" wrapText="1"/>
      <protection hidden="1"/>
    </xf>
    <xf numFmtId="0" fontId="10" fillId="0" borderId="15" xfId="5" applyFont="1" applyBorder="1" applyAlignment="1" applyProtection="1">
      <alignment horizontal="center" vertical="center"/>
      <protection hidden="1"/>
    </xf>
    <xf numFmtId="0" fontId="10" fillId="0" borderId="23" xfId="5" applyFont="1" applyBorder="1" applyAlignment="1" applyProtection="1">
      <alignment horizontal="center" vertical="center"/>
      <protection locked="0"/>
    </xf>
    <xf numFmtId="0" fontId="10" fillId="0" borderId="25" xfId="5" applyFont="1" applyBorder="1" applyAlignment="1" applyProtection="1">
      <alignment horizontal="center" vertical="center"/>
      <protection hidden="1"/>
    </xf>
    <xf numFmtId="0" fontId="10" fillId="0" borderId="26" xfId="5" applyFont="1" applyBorder="1" applyAlignment="1" applyProtection="1">
      <alignment horizontal="center" vertical="center" wrapText="1"/>
      <protection hidden="1"/>
    </xf>
    <xf numFmtId="0" fontId="10" fillId="0" borderId="27" xfId="3" applyFont="1" applyBorder="1" applyAlignment="1" applyProtection="1">
      <alignment vertical="center"/>
      <protection hidden="1"/>
    </xf>
    <xf numFmtId="0" fontId="10" fillId="0" borderId="27" xfId="5" applyFont="1" applyBorder="1" applyAlignment="1" applyProtection="1">
      <alignment horizontal="center" vertical="center" wrapText="1"/>
      <protection hidden="1"/>
    </xf>
    <xf numFmtId="0" fontId="10" fillId="0" borderId="26" xfId="5" applyFont="1" applyBorder="1" applyAlignment="1" applyProtection="1">
      <alignment horizontal="center" vertical="center"/>
      <protection locked="0"/>
    </xf>
    <xf numFmtId="0" fontId="10" fillId="0" borderId="27" xfId="5" applyFont="1" applyBorder="1" applyAlignment="1" applyProtection="1">
      <alignment horizontal="center" vertical="center"/>
      <protection hidden="1"/>
    </xf>
    <xf numFmtId="0" fontId="10" fillId="0" borderId="27" xfId="5" applyFont="1" applyBorder="1" applyProtection="1">
      <alignment vertical="center"/>
      <protection hidden="1"/>
    </xf>
    <xf numFmtId="0" fontId="10" fillId="0" borderId="27" xfId="3" applyFont="1" applyBorder="1" applyAlignment="1" applyProtection="1">
      <alignment vertical="center" wrapText="1"/>
      <protection hidden="1"/>
    </xf>
    <xf numFmtId="0" fontId="10" fillId="0" borderId="26" xfId="3" applyFont="1" applyBorder="1" applyAlignment="1" applyProtection="1">
      <alignment horizontal="center" vertical="center" wrapText="1"/>
      <protection hidden="1"/>
    </xf>
    <xf numFmtId="0" fontId="10" fillId="0" borderId="26" xfId="6" applyFont="1" applyFill="1" applyBorder="1" applyAlignment="1" applyProtection="1">
      <alignment horizontal="center" vertical="center" wrapText="1"/>
      <protection hidden="1"/>
    </xf>
    <xf numFmtId="0" fontId="10" fillId="0" borderId="27" xfId="6" applyFont="1" applyFill="1" applyBorder="1" applyAlignment="1" applyProtection="1">
      <alignment horizontal="left" vertical="center" wrapText="1"/>
      <protection hidden="1"/>
    </xf>
    <xf numFmtId="0" fontId="10" fillId="0" borderId="26" xfId="5" applyFont="1" applyBorder="1" applyAlignment="1" applyProtection="1">
      <alignment horizontal="center" vertical="center"/>
      <protection hidden="1"/>
    </xf>
    <xf numFmtId="0" fontId="10" fillId="0" borderId="15" xfId="5" applyFont="1" applyBorder="1" applyAlignment="1" applyProtection="1">
      <alignment horizontal="center" vertical="center" wrapText="1"/>
      <protection hidden="1"/>
    </xf>
    <xf numFmtId="0" fontId="10" fillId="0" borderId="26" xfId="3" applyFont="1" applyBorder="1" applyAlignment="1" applyProtection="1">
      <alignment vertical="center" wrapText="1"/>
      <protection hidden="1"/>
    </xf>
    <xf numFmtId="0" fontId="10" fillId="0" borderId="21" xfId="5" applyFont="1" applyBorder="1" applyAlignment="1" applyProtection="1">
      <alignment horizontal="center" vertical="center"/>
      <protection hidden="1"/>
    </xf>
    <xf numFmtId="0" fontId="10" fillId="0" borderId="21" xfId="3" applyFont="1" applyBorder="1" applyAlignment="1" applyProtection="1">
      <alignment vertical="center"/>
      <protection hidden="1"/>
    </xf>
    <xf numFmtId="0" fontId="10" fillId="0" borderId="21" xfId="6" applyFont="1" applyFill="1" applyBorder="1" applyAlignment="1" applyProtection="1">
      <alignment horizontal="center" vertical="center" wrapText="1"/>
      <protection hidden="1"/>
    </xf>
    <xf numFmtId="0" fontId="10" fillId="0" borderId="21" xfId="5" applyFont="1" applyBorder="1" applyAlignment="1" applyProtection="1">
      <alignment horizontal="center" vertical="center" wrapText="1"/>
      <protection hidden="1"/>
    </xf>
    <xf numFmtId="0" fontId="10" fillId="0" borderId="21" xfId="5" applyFont="1" applyBorder="1" applyAlignment="1" applyProtection="1">
      <alignment horizontal="center" vertical="center"/>
      <protection locked="0"/>
    </xf>
    <xf numFmtId="0" fontId="17" fillId="0" borderId="0" xfId="1" applyFont="1" applyProtection="1">
      <alignment vertical="center"/>
      <protection hidden="1"/>
    </xf>
    <xf numFmtId="0" fontId="10" fillId="6" borderId="39" xfId="1" applyFont="1" applyFill="1" applyBorder="1" applyAlignment="1" applyProtection="1">
      <alignment horizontal="center" vertical="center" wrapText="1" shrinkToFit="1"/>
      <protection hidden="1"/>
    </xf>
    <xf numFmtId="0" fontId="10" fillId="6" borderId="43" xfId="1" applyFont="1" applyFill="1" applyBorder="1" applyAlignment="1" applyProtection="1">
      <alignment horizontal="center" vertical="center" wrapText="1"/>
      <protection hidden="1"/>
    </xf>
    <xf numFmtId="0" fontId="19" fillId="0" borderId="23" xfId="3" applyFont="1" applyBorder="1" applyAlignment="1" applyProtection="1">
      <alignment horizontal="center" vertical="center" wrapText="1"/>
      <protection hidden="1"/>
    </xf>
    <xf numFmtId="0" fontId="19" fillId="0" borderId="15" xfId="6" applyFont="1" applyFill="1" applyBorder="1" applyAlignment="1" applyProtection="1">
      <alignment horizontal="left" vertical="center" wrapText="1"/>
      <protection hidden="1"/>
    </xf>
    <xf numFmtId="0" fontId="19" fillId="0" borderId="17" xfId="6" applyFont="1" applyFill="1" applyBorder="1" applyAlignment="1" applyProtection="1">
      <alignment horizontal="right" vertical="center"/>
      <protection hidden="1"/>
    </xf>
    <xf numFmtId="0" fontId="19" fillId="0" borderId="23" xfId="5" applyFont="1" applyBorder="1" applyAlignment="1" applyProtection="1">
      <alignment horizontal="center" vertical="center" wrapText="1"/>
      <protection hidden="1"/>
    </xf>
    <xf numFmtId="0" fontId="10" fillId="0" borderId="23" xfId="5" applyFont="1" applyBorder="1" applyAlignment="1" applyProtection="1">
      <alignment horizontal="center" vertical="center"/>
      <protection hidden="1"/>
    </xf>
    <xf numFmtId="0" fontId="10" fillId="0" borderId="24" xfId="5" applyFont="1" applyBorder="1" applyAlignment="1" applyProtection="1">
      <alignment horizontal="center" vertical="center"/>
      <protection locked="0"/>
    </xf>
    <xf numFmtId="0" fontId="10" fillId="0" borderId="26" xfId="5" applyFont="1" applyBorder="1" applyAlignment="1" applyProtection="1">
      <alignment horizontal="center" vertical="center" wrapText="1" shrinkToFit="1"/>
      <protection hidden="1"/>
    </xf>
    <xf numFmtId="0" fontId="10" fillId="0" borderId="28" xfId="5" applyFont="1" applyBorder="1" applyAlignment="1" applyProtection="1">
      <alignment horizontal="right" vertical="center"/>
      <protection hidden="1"/>
    </xf>
    <xf numFmtId="0" fontId="10" fillId="0" borderId="29" xfId="5" applyFont="1" applyBorder="1" applyAlignment="1" applyProtection="1">
      <alignment horizontal="center" vertical="center"/>
      <protection locked="0"/>
    </xf>
    <xf numFmtId="0" fontId="19" fillId="0" borderId="27" xfId="5" applyFont="1" applyBorder="1" applyAlignment="1" applyProtection="1">
      <alignment horizontal="center" vertical="center" wrapText="1"/>
      <protection hidden="1"/>
    </xf>
    <xf numFmtId="0" fontId="10" fillId="0" borderId="28" xfId="3" applyFont="1" applyBorder="1" applyAlignment="1" applyProtection="1">
      <alignment horizontal="right" vertical="center"/>
      <protection hidden="1"/>
    </xf>
    <xf numFmtId="0" fontId="10" fillId="0" borderId="26" xfId="3" applyFont="1" applyBorder="1" applyAlignment="1" applyProtection="1">
      <alignment horizontal="center" vertical="center"/>
      <protection hidden="1"/>
    </xf>
    <xf numFmtId="0" fontId="19" fillId="0" borderId="27" xfId="5" applyFont="1" applyBorder="1" applyAlignment="1" applyProtection="1">
      <alignment horizontal="center" vertical="center"/>
      <protection hidden="1"/>
    </xf>
    <xf numFmtId="0" fontId="19" fillId="2" borderId="27" xfId="5" applyFont="1" applyFill="1" applyBorder="1" applyAlignment="1" applyProtection="1">
      <alignment horizontal="center" vertical="center" wrapText="1"/>
      <protection hidden="1"/>
    </xf>
    <xf numFmtId="0" fontId="10" fillId="2" borderId="27" xfId="5" applyFont="1" applyFill="1" applyBorder="1" applyProtection="1">
      <alignment vertical="center"/>
      <protection hidden="1"/>
    </xf>
    <xf numFmtId="0" fontId="10" fillId="2" borderId="28" xfId="3" applyFont="1" applyFill="1" applyBorder="1" applyAlignment="1" applyProtection="1">
      <alignment horizontal="right" vertical="center"/>
      <protection hidden="1"/>
    </xf>
    <xf numFmtId="0" fontId="10" fillId="2" borderId="26" xfId="3" applyFont="1" applyFill="1" applyBorder="1" applyAlignment="1" applyProtection="1">
      <alignment horizontal="center" vertical="center" wrapText="1"/>
      <protection hidden="1"/>
    </xf>
    <xf numFmtId="0" fontId="10" fillId="2" borderId="26" xfId="5" applyFont="1" applyFill="1" applyBorder="1" applyAlignment="1" applyProtection="1">
      <alignment horizontal="center" vertical="center" wrapText="1"/>
      <protection hidden="1"/>
    </xf>
    <xf numFmtId="0" fontId="10" fillId="2" borderId="29" xfId="5" applyFont="1" applyFill="1" applyBorder="1" applyAlignment="1" applyProtection="1">
      <alignment horizontal="center" vertical="center"/>
      <protection locked="0"/>
    </xf>
    <xf numFmtId="0" fontId="10" fillId="2" borderId="26" xfId="3" applyFont="1" applyFill="1" applyBorder="1" applyAlignment="1" applyProtection="1">
      <alignment horizontal="center" vertical="center"/>
      <protection hidden="1"/>
    </xf>
    <xf numFmtId="0" fontId="10" fillId="0" borderId="28" xfId="6" applyFont="1" applyFill="1" applyBorder="1" applyAlignment="1" applyProtection="1">
      <alignment horizontal="right" vertical="center" wrapText="1"/>
      <protection hidden="1"/>
    </xf>
    <xf numFmtId="0" fontId="19" fillId="0" borderId="26" xfId="3" applyFont="1" applyBorder="1" applyAlignment="1" applyProtection="1">
      <alignment horizontal="center" vertical="center" wrapText="1"/>
      <protection hidden="1"/>
    </xf>
    <xf numFmtId="0" fontId="19" fillId="0" borderId="27" xfId="6" applyFont="1" applyFill="1" applyBorder="1" applyAlignment="1" applyProtection="1">
      <alignment horizontal="left" vertical="center" wrapText="1"/>
      <protection hidden="1"/>
    </xf>
    <xf numFmtId="0" fontId="19" fillId="0" borderId="28" xfId="6" applyFont="1" applyFill="1" applyBorder="1" applyAlignment="1" applyProtection="1">
      <alignment horizontal="left" vertical="center" wrapText="1"/>
      <protection hidden="1"/>
    </xf>
    <xf numFmtId="0" fontId="10" fillId="0" borderId="36" xfId="5" applyFont="1" applyBorder="1" applyAlignment="1" applyProtection="1">
      <alignment horizontal="center" vertical="center"/>
      <protection locked="0"/>
    </xf>
    <xf numFmtId="0" fontId="10" fillId="0" borderId="27" xfId="3" applyFont="1" applyBorder="1" applyAlignment="1" applyProtection="1">
      <alignment horizontal="left" vertical="center" wrapText="1"/>
      <protection hidden="1"/>
    </xf>
    <xf numFmtId="0" fontId="10" fillId="0" borderId="28" xfId="3" applyFont="1" applyBorder="1" applyAlignment="1" applyProtection="1">
      <alignment horizontal="left" vertical="center" wrapText="1"/>
      <protection hidden="1"/>
    </xf>
    <xf numFmtId="0" fontId="19" fillId="0" borderId="30" xfId="5" applyFont="1" applyBorder="1" applyAlignment="1" applyProtection="1">
      <alignment horizontal="center" vertical="center"/>
      <protection hidden="1"/>
    </xf>
    <xf numFmtId="0" fontId="19" fillId="0" borderId="31" xfId="3" applyFont="1" applyBorder="1" applyAlignment="1" applyProtection="1">
      <alignment vertical="center"/>
      <protection hidden="1"/>
    </xf>
    <xf numFmtId="0" fontId="19" fillId="0" borderId="32" xfId="5" applyFont="1" applyBorder="1" applyAlignment="1" applyProtection="1">
      <alignment horizontal="right" vertical="center"/>
      <protection hidden="1"/>
    </xf>
    <xf numFmtId="0" fontId="19" fillId="0" borderId="30" xfId="5" applyFont="1" applyBorder="1" applyAlignment="1" applyProtection="1">
      <alignment horizontal="center" vertical="center" wrapText="1"/>
      <protection hidden="1"/>
    </xf>
    <xf numFmtId="0" fontId="10" fillId="0" borderId="37" xfId="5" applyFont="1" applyBorder="1" applyAlignment="1" applyProtection="1">
      <alignment horizontal="center" vertical="center"/>
      <protection locked="0"/>
    </xf>
    <xf numFmtId="0" fontId="10" fillId="0" borderId="6" xfId="5" applyFont="1" applyBorder="1" applyAlignment="1" applyProtection="1">
      <alignment horizontal="center" vertical="center"/>
      <protection hidden="1"/>
    </xf>
    <xf numFmtId="0" fontId="19" fillId="0" borderId="6" xfId="5" applyFont="1" applyBorder="1" applyAlignment="1" applyProtection="1">
      <alignment horizontal="center" vertical="center"/>
      <protection hidden="1"/>
    </xf>
    <xf numFmtId="0" fontId="19" fillId="0" borderId="6" xfId="3" applyFont="1" applyBorder="1" applyAlignment="1" applyProtection="1">
      <alignment vertical="center"/>
      <protection hidden="1"/>
    </xf>
    <xf numFmtId="0" fontId="19" fillId="0" borderId="6" xfId="5" applyFont="1" applyBorder="1" applyAlignment="1" applyProtection="1">
      <alignment horizontal="right" vertical="center"/>
      <protection hidden="1"/>
    </xf>
    <xf numFmtId="0" fontId="19" fillId="0" borderId="6" xfId="5" applyFont="1" applyBorder="1" applyAlignment="1" applyProtection="1">
      <alignment vertical="center" wrapText="1"/>
      <protection hidden="1"/>
    </xf>
    <xf numFmtId="0" fontId="19" fillId="0" borderId="6" xfId="5" applyFont="1" applyBorder="1" applyAlignment="1" applyProtection="1">
      <alignment horizontal="center" vertical="center" wrapText="1"/>
      <protection hidden="1"/>
    </xf>
    <xf numFmtId="0" fontId="19" fillId="2" borderId="33" xfId="5" applyFont="1" applyFill="1" applyBorder="1" applyAlignment="1" applyProtection="1">
      <alignment vertical="top" wrapText="1"/>
      <protection hidden="1"/>
    </xf>
    <xf numFmtId="0" fontId="19" fillId="2" borderId="0" xfId="5" applyFont="1" applyFill="1" applyAlignment="1" applyProtection="1">
      <alignment vertical="top" wrapText="1"/>
      <protection hidden="1"/>
    </xf>
    <xf numFmtId="0" fontId="19" fillId="2" borderId="0" xfId="5" applyFont="1" applyFill="1" applyAlignment="1" applyProtection="1">
      <alignment horizontal="left" vertical="top" wrapText="1"/>
      <protection hidden="1"/>
    </xf>
    <xf numFmtId="0" fontId="17" fillId="6" borderId="42" xfId="1" applyFont="1" applyFill="1" applyBorder="1" applyAlignment="1" applyProtection="1">
      <alignment horizontal="center" vertical="center"/>
      <protection hidden="1"/>
    </xf>
    <xf numFmtId="0" fontId="20" fillId="0" borderId="0" xfId="1" applyFont="1" applyAlignment="1">
      <alignment horizontal="left" vertical="center"/>
    </xf>
    <xf numFmtId="0" fontId="23" fillId="0" borderId="0" xfId="1" applyFont="1">
      <alignment vertical="center"/>
    </xf>
    <xf numFmtId="0" fontId="27" fillId="0" borderId="0" xfId="1" applyFont="1">
      <alignment vertical="center"/>
    </xf>
    <xf numFmtId="0" fontId="27" fillId="0" borderId="0" xfId="1" applyFont="1" applyAlignment="1">
      <alignment horizontal="right" vertical="center"/>
    </xf>
    <xf numFmtId="0" fontId="27" fillId="8" borderId="0" xfId="11" applyFont="1" applyFill="1" applyAlignment="1" applyProtection="1">
      <alignment horizontal="left" vertical="center"/>
      <protection locked="0"/>
    </xf>
    <xf numFmtId="0" fontId="3" fillId="0" borderId="0" xfId="11" applyFont="1" applyProtection="1">
      <alignment vertical="center"/>
      <protection locked="0"/>
    </xf>
    <xf numFmtId="0" fontId="3" fillId="8" borderId="0" xfId="11" applyFont="1" applyFill="1" applyProtection="1">
      <alignment vertical="center"/>
      <protection locked="0"/>
    </xf>
    <xf numFmtId="0" fontId="3" fillId="8" borderId="0" xfId="11" applyFont="1" applyFill="1" applyAlignment="1" applyProtection="1">
      <alignment horizontal="center" vertical="center"/>
      <protection locked="0"/>
    </xf>
    <xf numFmtId="0" fontId="6" fillId="8" borderId="0" xfId="11" applyFont="1" applyFill="1" applyAlignment="1" applyProtection="1">
      <alignment horizontal="center" vertical="center"/>
      <protection locked="0"/>
    </xf>
    <xf numFmtId="0" fontId="31" fillId="0" borderId="0" xfId="11" applyFont="1" applyProtection="1">
      <alignment vertical="center"/>
      <protection locked="0"/>
    </xf>
    <xf numFmtId="0" fontId="32" fillId="0" borderId="0" xfId="11" applyFont="1" applyAlignment="1" applyProtection="1">
      <alignment horizontal="center" vertical="center"/>
      <protection locked="0"/>
    </xf>
    <xf numFmtId="0" fontId="32" fillId="8" borderId="0" xfId="11" applyFont="1" applyFill="1" applyAlignment="1" applyProtection="1">
      <alignment horizontal="center" vertical="center"/>
      <protection locked="0"/>
    </xf>
    <xf numFmtId="0" fontId="29" fillId="0" borderId="0" xfId="11" applyFont="1" applyAlignment="1" applyProtection="1">
      <alignment horizontal="center" vertical="center"/>
      <protection locked="0"/>
    </xf>
    <xf numFmtId="176" fontId="29" fillId="0" borderId="0" xfId="11" applyNumberFormat="1" applyFont="1" applyAlignment="1" applyProtection="1">
      <alignment vertical="center" shrinkToFit="1"/>
      <protection locked="0"/>
    </xf>
    <xf numFmtId="0" fontId="29" fillId="8" borderId="0" xfId="11" applyFont="1" applyFill="1" applyAlignment="1" applyProtection="1">
      <alignment horizontal="right" vertical="center" shrinkToFit="1"/>
      <protection locked="0"/>
    </xf>
    <xf numFmtId="0" fontId="34" fillId="0" borderId="0" xfId="11" applyFont="1" applyProtection="1">
      <alignment vertical="center"/>
      <protection locked="0"/>
    </xf>
    <xf numFmtId="0" fontId="27" fillId="0" borderId="0" xfId="11" applyFont="1" applyProtection="1">
      <alignment vertical="center"/>
      <protection locked="0"/>
    </xf>
    <xf numFmtId="0" fontId="27" fillId="8" borderId="0" xfId="11" applyFont="1" applyFill="1" applyProtection="1">
      <alignment vertical="center"/>
      <protection locked="0"/>
    </xf>
    <xf numFmtId="49" fontId="29" fillId="8" borderId="0" xfId="11" applyNumberFormat="1" applyFont="1" applyFill="1" applyAlignment="1" applyProtection="1">
      <alignment horizontal="center" vertical="center"/>
      <protection locked="0"/>
    </xf>
    <xf numFmtId="0" fontId="38" fillId="0" borderId="0" xfId="11" applyFont="1" applyAlignment="1" applyProtection="1">
      <alignment horizontal="right" vertical="center"/>
      <protection locked="0"/>
    </xf>
    <xf numFmtId="0" fontId="38" fillId="8" borderId="0" xfId="11" applyFont="1" applyFill="1" applyAlignment="1" applyProtection="1">
      <alignment horizontal="right" vertical="center"/>
      <protection locked="0"/>
    </xf>
    <xf numFmtId="0" fontId="27" fillId="8" borderId="0" xfId="11" applyFont="1" applyFill="1" applyAlignment="1" applyProtection="1">
      <alignment horizontal="center" vertical="center"/>
      <protection locked="0"/>
    </xf>
    <xf numFmtId="49" fontId="29" fillId="0" borderId="0" xfId="11" applyNumberFormat="1" applyFont="1" applyProtection="1">
      <alignment vertical="center"/>
      <protection locked="0"/>
    </xf>
    <xf numFmtId="49" fontId="29" fillId="8" borderId="0" xfId="11" applyNumberFormat="1" applyFont="1" applyFill="1" applyProtection="1">
      <alignment vertical="center"/>
      <protection locked="0"/>
    </xf>
    <xf numFmtId="49" fontId="29" fillId="0" borderId="56" xfId="11" applyNumberFormat="1" applyFont="1" applyBorder="1" applyAlignment="1" applyProtection="1">
      <alignment horizontal="center" vertical="center" shrinkToFit="1"/>
      <protection locked="0"/>
    </xf>
    <xf numFmtId="49" fontId="29" fillId="0" borderId="57" xfId="11" applyNumberFormat="1" applyFont="1" applyBorder="1" applyAlignment="1" applyProtection="1">
      <alignment horizontal="center" vertical="center" shrinkToFit="1"/>
      <protection locked="0"/>
    </xf>
    <xf numFmtId="49" fontId="29" fillId="0" borderId="57" xfId="11" applyNumberFormat="1" applyFont="1" applyBorder="1" applyAlignment="1" applyProtection="1">
      <alignment vertical="center" shrinkToFit="1"/>
      <protection locked="0"/>
    </xf>
    <xf numFmtId="49" fontId="29" fillId="0" borderId="55" xfId="11" applyNumberFormat="1" applyFont="1" applyBorder="1" applyAlignment="1" applyProtection="1">
      <alignment vertical="center" shrinkToFit="1"/>
      <protection locked="0"/>
    </xf>
    <xf numFmtId="177" fontId="29" fillId="0" borderId="55" xfId="11" applyNumberFormat="1" applyFont="1" applyBorder="1" applyAlignment="1" applyProtection="1">
      <alignment horizontal="center" vertical="center" shrinkToFit="1"/>
      <protection locked="0"/>
    </xf>
    <xf numFmtId="178" fontId="29" fillId="0" borderId="57" xfId="11" applyNumberFormat="1" applyFont="1" applyBorder="1" applyAlignment="1" applyProtection="1">
      <alignment horizontal="center" vertical="center" shrinkToFit="1"/>
      <protection locked="0"/>
    </xf>
    <xf numFmtId="177" fontId="29" fillId="8" borderId="0" xfId="11" applyNumberFormat="1" applyFont="1" applyFill="1" applyAlignment="1" applyProtection="1">
      <alignment horizontal="center" vertical="center" shrinkToFit="1"/>
      <protection locked="0"/>
    </xf>
    <xf numFmtId="49" fontId="29" fillId="0" borderId="60" xfId="11" applyNumberFormat="1" applyFont="1" applyBorder="1" applyAlignment="1" applyProtection="1">
      <alignment horizontal="center" vertical="center" shrinkToFit="1"/>
      <protection locked="0"/>
    </xf>
    <xf numFmtId="49" fontId="29" fillId="0" borderId="61" xfId="11" applyNumberFormat="1" applyFont="1" applyBorder="1" applyAlignment="1" applyProtection="1">
      <alignment horizontal="center" vertical="center" shrinkToFit="1"/>
      <protection locked="0"/>
    </xf>
    <xf numFmtId="49" fontId="29" fillId="0" borderId="61" xfId="11" applyNumberFormat="1" applyFont="1" applyBorder="1" applyAlignment="1" applyProtection="1">
      <alignment vertical="center" shrinkToFit="1"/>
      <protection locked="0"/>
    </xf>
    <xf numFmtId="49" fontId="29" fillId="0" borderId="62" xfId="11" applyNumberFormat="1" applyFont="1" applyBorder="1" applyAlignment="1" applyProtection="1">
      <alignment vertical="center" shrinkToFit="1"/>
      <protection locked="0"/>
    </xf>
    <xf numFmtId="176" fontId="29" fillId="0" borderId="62" xfId="11" applyNumberFormat="1" applyFont="1" applyBorder="1" applyAlignment="1" applyProtection="1">
      <alignment vertical="center" shrinkToFit="1"/>
      <protection locked="0"/>
    </xf>
    <xf numFmtId="177" fontId="29" fillId="0" borderId="62" xfId="11" applyNumberFormat="1" applyFont="1" applyBorder="1" applyAlignment="1" applyProtection="1">
      <alignment horizontal="center" vertical="center" shrinkToFit="1"/>
      <protection locked="0"/>
    </xf>
    <xf numFmtId="178" fontId="29" fillId="0" borderId="61" xfId="11" applyNumberFormat="1" applyFont="1" applyBorder="1" applyAlignment="1" applyProtection="1">
      <alignment horizontal="center" vertical="center" shrinkToFit="1"/>
      <protection locked="0"/>
    </xf>
    <xf numFmtId="176" fontId="33" fillId="0" borderId="62" xfId="11" applyNumberFormat="1" applyFont="1" applyBorder="1" applyAlignment="1" applyProtection="1">
      <alignment vertical="center" shrinkToFit="1"/>
      <protection locked="0"/>
    </xf>
    <xf numFmtId="49" fontId="29" fillId="0" borderId="65" xfId="11" applyNumberFormat="1" applyFont="1" applyBorder="1" applyAlignment="1" applyProtection="1">
      <alignment vertical="center" shrinkToFit="1"/>
      <protection locked="0"/>
    </xf>
    <xf numFmtId="176" fontId="29" fillId="0" borderId="65" xfId="11" applyNumberFormat="1" applyFont="1" applyBorder="1" applyAlignment="1" applyProtection="1">
      <alignment vertical="center" shrinkToFit="1"/>
      <protection locked="0"/>
    </xf>
    <xf numFmtId="177" fontId="29" fillId="0" borderId="65" xfId="11" applyNumberFormat="1" applyFont="1" applyBorder="1" applyAlignment="1" applyProtection="1">
      <alignment horizontal="center" vertical="center" shrinkToFit="1"/>
      <protection locked="0"/>
    </xf>
    <xf numFmtId="178" fontId="29" fillId="0" borderId="66" xfId="11" applyNumberFormat="1" applyFont="1" applyBorder="1" applyAlignment="1" applyProtection="1">
      <alignment horizontal="center" vertical="center" shrinkToFit="1"/>
      <protection locked="0"/>
    </xf>
    <xf numFmtId="49" fontId="33" fillId="0" borderId="61" xfId="11" applyNumberFormat="1" applyFont="1" applyBorder="1" applyAlignment="1" applyProtection="1">
      <alignment horizontal="center" vertical="center" shrinkToFit="1"/>
      <protection locked="0"/>
    </xf>
    <xf numFmtId="49" fontId="29" fillId="0" borderId="53" xfId="11" applyNumberFormat="1" applyFont="1" applyBorder="1" applyAlignment="1" applyProtection="1">
      <alignment vertical="center" shrinkToFit="1"/>
      <protection locked="0"/>
    </xf>
    <xf numFmtId="176" fontId="29" fillId="0" borderId="53" xfId="11" applyNumberFormat="1" applyFont="1" applyBorder="1" applyAlignment="1" applyProtection="1">
      <alignment vertical="center" shrinkToFit="1"/>
      <protection locked="0"/>
    </xf>
    <xf numFmtId="177" fontId="29" fillId="0" borderId="53" xfId="11" applyNumberFormat="1" applyFont="1" applyBorder="1" applyAlignment="1" applyProtection="1">
      <alignment horizontal="center" vertical="center" shrinkToFit="1"/>
      <protection locked="0"/>
    </xf>
    <xf numFmtId="178" fontId="29" fillId="0" borderId="67" xfId="11" applyNumberFormat="1" applyFont="1" applyBorder="1" applyAlignment="1" applyProtection="1">
      <alignment horizontal="center" vertical="center" shrinkToFit="1"/>
      <protection locked="0"/>
    </xf>
    <xf numFmtId="49" fontId="29" fillId="0" borderId="68" xfId="11" applyNumberFormat="1" applyFont="1" applyBorder="1" applyAlignment="1" applyProtection="1">
      <alignment horizontal="center" vertical="center" shrinkToFit="1"/>
      <protection locked="0"/>
    </xf>
    <xf numFmtId="49" fontId="29" fillId="0" borderId="69" xfId="11" applyNumberFormat="1" applyFont="1" applyBorder="1" applyAlignment="1" applyProtection="1">
      <alignment horizontal="center" vertical="center" shrinkToFit="1"/>
      <protection locked="0"/>
    </xf>
    <xf numFmtId="49" fontId="29" fillId="0" borderId="69" xfId="11" applyNumberFormat="1" applyFont="1" applyBorder="1" applyAlignment="1" applyProtection="1">
      <alignment vertical="center" shrinkToFit="1"/>
      <protection locked="0"/>
    </xf>
    <xf numFmtId="49" fontId="29" fillId="0" borderId="54" xfId="11" applyNumberFormat="1" applyFont="1" applyBorder="1" applyAlignment="1" applyProtection="1">
      <alignment vertical="center" shrinkToFit="1"/>
      <protection locked="0"/>
    </xf>
    <xf numFmtId="176" fontId="29" fillId="0" borderId="54" xfId="11" applyNumberFormat="1" applyFont="1" applyBorder="1" applyAlignment="1" applyProtection="1">
      <alignment vertical="center" shrinkToFit="1"/>
      <protection locked="0"/>
    </xf>
    <xf numFmtId="177" fontId="29" fillId="0" borderId="54" xfId="11" applyNumberFormat="1" applyFont="1" applyBorder="1" applyAlignment="1" applyProtection="1">
      <alignment horizontal="center" vertical="center" shrinkToFit="1"/>
      <protection locked="0"/>
    </xf>
    <xf numFmtId="178" fontId="29" fillId="0" borderId="69" xfId="11" applyNumberFormat="1" applyFont="1" applyBorder="1" applyAlignment="1" applyProtection="1">
      <alignment horizontal="center" vertical="center" shrinkToFit="1"/>
      <protection locked="0"/>
    </xf>
    <xf numFmtId="0" fontId="3" fillId="0" borderId="0" xfId="11" applyFont="1" applyAlignment="1" applyProtection="1">
      <alignment horizontal="right" vertical="center"/>
      <protection locked="0"/>
    </xf>
    <xf numFmtId="0" fontId="3" fillId="8" borderId="0" xfId="11" applyFont="1" applyFill="1" applyAlignment="1" applyProtection="1">
      <alignment horizontal="right" vertical="center"/>
      <protection locked="0"/>
    </xf>
    <xf numFmtId="179" fontId="40" fillId="0" borderId="0" xfId="12" applyNumberFormat="1" applyFont="1" applyAlignment="1" applyProtection="1">
      <alignment horizontal="left"/>
      <protection locked="0"/>
    </xf>
    <xf numFmtId="49" fontId="29" fillId="0" borderId="55" xfId="11" applyNumberFormat="1" applyFont="1" applyBorder="1" applyAlignment="1" applyProtection="1">
      <alignment horizontal="center" vertical="center" shrinkToFit="1"/>
      <protection locked="0"/>
    </xf>
    <xf numFmtId="49" fontId="29" fillId="0" borderId="62" xfId="11" applyNumberFormat="1" applyFont="1" applyBorder="1" applyAlignment="1" applyProtection="1">
      <alignment horizontal="center" vertical="center" shrinkToFit="1"/>
      <protection locked="0"/>
    </xf>
    <xf numFmtId="176" fontId="33" fillId="0" borderId="62" xfId="11" applyNumberFormat="1" applyFont="1" applyBorder="1" applyAlignment="1" applyProtection="1">
      <alignment horizontal="center" vertical="center" shrinkToFit="1"/>
      <protection locked="0"/>
    </xf>
    <xf numFmtId="49" fontId="29" fillId="0" borderId="65" xfId="11" applyNumberFormat="1" applyFont="1" applyBorder="1" applyAlignment="1" applyProtection="1">
      <alignment horizontal="center" vertical="center" shrinkToFit="1"/>
      <protection locked="0"/>
    </xf>
    <xf numFmtId="49" fontId="33" fillId="0" borderId="67" xfId="11" applyNumberFormat="1" applyFont="1" applyBorder="1" applyAlignment="1" applyProtection="1">
      <alignment horizontal="center" vertical="center" shrinkToFit="1"/>
      <protection locked="0"/>
    </xf>
    <xf numFmtId="49" fontId="29" fillId="0" borderId="53" xfId="11" applyNumberFormat="1" applyFont="1" applyBorder="1" applyAlignment="1" applyProtection="1">
      <alignment horizontal="center" vertical="center" shrinkToFit="1"/>
      <protection locked="0"/>
    </xf>
    <xf numFmtId="49" fontId="29" fillId="0" borderId="54" xfId="11" applyNumberFormat="1" applyFont="1" applyBorder="1" applyAlignment="1" applyProtection="1">
      <alignment horizontal="center" vertical="center" shrinkToFit="1"/>
      <protection locked="0"/>
    </xf>
    <xf numFmtId="176" fontId="29" fillId="0" borderId="0" xfId="11" applyNumberFormat="1" applyFont="1" applyAlignment="1" applyProtection="1">
      <alignment horizontal="center" vertical="center" shrinkToFit="1"/>
      <protection locked="0"/>
    </xf>
    <xf numFmtId="49" fontId="29" fillId="0" borderId="48" xfId="11" applyNumberFormat="1" applyFont="1" applyBorder="1" applyAlignment="1" applyProtection="1">
      <alignment horizontal="center" vertical="center"/>
      <protection locked="0"/>
    </xf>
    <xf numFmtId="176" fontId="29" fillId="0" borderId="55" xfId="11" applyNumberFormat="1" applyFont="1" applyBorder="1" applyAlignment="1" applyProtection="1">
      <alignment horizontal="center" vertical="center" shrinkToFit="1"/>
      <protection locked="0"/>
    </xf>
    <xf numFmtId="176" fontId="29" fillId="0" borderId="62" xfId="11" applyNumberFormat="1" applyFont="1" applyBorder="1" applyAlignment="1" applyProtection="1">
      <alignment horizontal="center" vertical="center" shrinkToFit="1"/>
      <protection locked="0"/>
    </xf>
    <xf numFmtId="176" fontId="29" fillId="0" borderId="65" xfId="11" applyNumberFormat="1" applyFont="1" applyBorder="1" applyAlignment="1" applyProtection="1">
      <alignment horizontal="center" vertical="center" shrinkToFit="1"/>
      <protection locked="0"/>
    </xf>
    <xf numFmtId="176" fontId="29" fillId="0" borderId="53" xfId="11" applyNumberFormat="1" applyFont="1" applyBorder="1" applyAlignment="1" applyProtection="1">
      <alignment horizontal="center" vertical="center" shrinkToFit="1"/>
      <protection locked="0"/>
    </xf>
    <xf numFmtId="176" fontId="29" fillId="0" borderId="54" xfId="11" applyNumberFormat="1" applyFont="1" applyBorder="1" applyAlignment="1" applyProtection="1">
      <alignment horizontal="center" vertical="center" shrinkToFit="1"/>
      <protection locked="0"/>
    </xf>
    <xf numFmtId="0" fontId="29" fillId="0" borderId="0" xfId="1" applyFont="1" applyProtection="1">
      <alignment vertical="center"/>
      <protection locked="0"/>
    </xf>
    <xf numFmtId="0" fontId="30" fillId="0" borderId="0" xfId="1" applyFont="1" applyProtection="1">
      <alignment vertical="center"/>
      <protection locked="0"/>
    </xf>
    <xf numFmtId="0" fontId="20" fillId="0" borderId="0" xfId="18" applyFont="1" applyProtection="1">
      <alignment vertical="center"/>
      <protection locked="0"/>
    </xf>
    <xf numFmtId="0" fontId="60" fillId="0" borderId="0" xfId="18" applyFont="1" applyProtection="1">
      <alignment vertical="center"/>
      <protection locked="0"/>
    </xf>
    <xf numFmtId="176" fontId="55" fillId="10" borderId="111" xfId="19" applyNumberFormat="1" applyFont="1" applyFill="1" applyBorder="1" applyAlignment="1" applyProtection="1">
      <alignment horizontal="center" vertical="center"/>
    </xf>
    <xf numFmtId="38" fontId="55" fillId="10" borderId="42" xfId="20" applyFont="1" applyFill="1" applyBorder="1" applyAlignment="1" applyProtection="1">
      <alignment horizontal="center" vertical="center"/>
    </xf>
    <xf numFmtId="0" fontId="30" fillId="0" borderId="0" xfId="12" applyFont="1" applyProtection="1">
      <alignment vertical="center"/>
      <protection locked="0"/>
    </xf>
    <xf numFmtId="179" fontId="30" fillId="0" borderId="0" xfId="12" applyNumberFormat="1" applyFont="1" applyAlignment="1" applyProtection="1">
      <alignment horizontal="right" vertical="center"/>
      <protection locked="0"/>
    </xf>
    <xf numFmtId="179" fontId="30" fillId="0" borderId="0" xfId="12" applyNumberFormat="1" applyFont="1" applyProtection="1">
      <alignment vertical="center"/>
      <protection locked="0"/>
    </xf>
    <xf numFmtId="38" fontId="30" fillId="0" borderId="0" xfId="19" applyFont="1" applyFill="1" applyBorder="1" applyProtection="1">
      <alignment vertical="center"/>
      <protection locked="0"/>
    </xf>
    <xf numFmtId="179" fontId="58" fillId="0" borderId="0" xfId="12" applyNumberFormat="1" applyFont="1" applyProtection="1">
      <alignment vertical="center"/>
      <protection locked="0"/>
    </xf>
    <xf numFmtId="38" fontId="58" fillId="0" borderId="0" xfId="19" applyFont="1" applyFill="1" applyBorder="1" applyProtection="1">
      <alignment vertical="center"/>
      <protection locked="0"/>
    </xf>
    <xf numFmtId="0" fontId="30" fillId="0" borderId="0" xfId="12" applyFont="1" applyAlignment="1" applyProtection="1">
      <alignment horizontal="right" vertical="center"/>
      <protection locked="0"/>
    </xf>
    <xf numFmtId="0" fontId="30" fillId="0" borderId="0" xfId="12" applyFont="1" applyAlignment="1" applyProtection="1">
      <alignment horizontal="center" vertical="center"/>
      <protection locked="0"/>
    </xf>
    <xf numFmtId="0" fontId="20" fillId="0" borderId="0" xfId="12" applyFont="1" applyProtection="1">
      <alignment vertical="center"/>
      <protection locked="0"/>
    </xf>
    <xf numFmtId="179" fontId="20" fillId="0" borderId="0" xfId="12" applyNumberFormat="1" applyFont="1" applyAlignment="1" applyProtection="1">
      <alignment horizontal="right" vertical="center"/>
      <protection locked="0"/>
    </xf>
    <xf numFmtId="179" fontId="30" fillId="0" borderId="0" xfId="12" applyNumberFormat="1" applyFont="1" applyAlignment="1" applyProtection="1">
      <alignment horizontal="center" vertical="center" wrapText="1"/>
      <protection locked="0"/>
    </xf>
    <xf numFmtId="179" fontId="30" fillId="0" borderId="0" xfId="12" applyNumberFormat="1" applyFont="1" applyAlignment="1" applyProtection="1">
      <alignment horizontal="center" vertical="center"/>
      <protection locked="0"/>
    </xf>
    <xf numFmtId="0" fontId="20" fillId="0" borderId="11" xfId="18" applyFont="1" applyBorder="1" applyAlignment="1" applyProtection="1">
      <alignment horizontal="center"/>
      <protection locked="0"/>
    </xf>
    <xf numFmtId="0" fontId="20" fillId="0" borderId="11" xfId="18" applyFont="1" applyBorder="1" applyAlignment="1" applyProtection="1">
      <alignment horizontal="center" vertical="center"/>
      <protection locked="0"/>
    </xf>
    <xf numFmtId="0" fontId="20" fillId="0" borderId="0" xfId="18" applyFont="1" applyAlignment="1" applyProtection="1">
      <alignment horizontal="center" vertical="center"/>
      <protection locked="0"/>
    </xf>
    <xf numFmtId="0" fontId="20" fillId="0" borderId="2" xfId="18" applyFont="1" applyBorder="1" applyProtection="1">
      <alignment vertical="center"/>
      <protection locked="0"/>
    </xf>
    <xf numFmtId="179" fontId="30" fillId="0" borderId="2" xfId="12" applyNumberFormat="1" applyFont="1" applyBorder="1" applyProtection="1">
      <alignment vertical="center"/>
      <protection locked="0"/>
    </xf>
    <xf numFmtId="179" fontId="30" fillId="0" borderId="3" xfId="12" applyNumberFormat="1" applyFont="1" applyBorder="1" applyProtection="1">
      <alignment vertical="center"/>
      <protection locked="0"/>
    </xf>
    <xf numFmtId="0" fontId="20" fillId="0" borderId="13" xfId="18" applyFont="1" applyBorder="1" applyProtection="1">
      <alignment vertical="center"/>
      <protection locked="0"/>
    </xf>
    <xf numFmtId="179" fontId="30" fillId="4" borderId="50" xfId="12" applyNumberFormat="1" applyFont="1" applyFill="1" applyBorder="1" applyAlignment="1" applyProtection="1">
      <alignment horizontal="center" vertical="center" shrinkToFit="1"/>
      <protection locked="0"/>
    </xf>
    <xf numFmtId="179" fontId="30" fillId="4" borderId="106" xfId="12" applyNumberFormat="1" applyFont="1" applyFill="1" applyBorder="1" applyAlignment="1" applyProtection="1">
      <alignment horizontal="center" vertical="center"/>
      <protection locked="0"/>
    </xf>
    <xf numFmtId="179" fontId="30" fillId="4" borderId="106" xfId="12" applyNumberFormat="1" applyFont="1" applyFill="1" applyBorder="1" applyAlignment="1" applyProtection="1">
      <alignment horizontal="center" vertical="center" shrinkToFit="1"/>
      <protection locked="0"/>
    </xf>
    <xf numFmtId="176" fontId="30" fillId="4" borderId="106" xfId="12" applyNumberFormat="1" applyFont="1" applyFill="1" applyBorder="1" applyAlignment="1" applyProtection="1">
      <alignment horizontal="center" vertical="center" shrinkToFit="1"/>
      <protection locked="0"/>
    </xf>
    <xf numFmtId="176" fontId="54" fillId="10" borderId="106" xfId="20" applyNumberFormat="1" applyFont="1" applyFill="1" applyBorder="1" applyAlignment="1" applyProtection="1">
      <alignment horizontal="center" vertical="center"/>
    </xf>
    <xf numFmtId="38" fontId="30" fillId="10" borderId="106" xfId="20" applyFont="1" applyFill="1" applyBorder="1" applyAlignment="1" applyProtection="1">
      <alignment horizontal="center" vertical="center"/>
    </xf>
    <xf numFmtId="38" fontId="30" fillId="10" borderId="50" xfId="20" applyFont="1" applyFill="1" applyBorder="1" applyAlignment="1" applyProtection="1">
      <alignment horizontal="center" vertical="center"/>
    </xf>
    <xf numFmtId="179" fontId="30" fillId="4" borderId="26" xfId="12" applyNumberFormat="1" applyFont="1" applyFill="1" applyBorder="1" applyAlignment="1" applyProtection="1">
      <alignment horizontal="center" vertical="center" shrinkToFit="1"/>
      <protection locked="0"/>
    </xf>
    <xf numFmtId="179" fontId="30" fillId="4" borderId="27" xfId="12" applyNumberFormat="1" applyFont="1" applyFill="1" applyBorder="1" applyAlignment="1" applyProtection="1">
      <alignment horizontal="center" vertical="center"/>
      <protection locked="0"/>
    </xf>
    <xf numFmtId="179" fontId="30" fillId="4" borderId="27" xfId="12" applyNumberFormat="1" applyFont="1" applyFill="1" applyBorder="1" applyAlignment="1" applyProtection="1">
      <alignment horizontal="center" vertical="center" shrinkToFit="1"/>
      <protection locked="0"/>
    </xf>
    <xf numFmtId="176" fontId="30" fillId="4" borderId="27" xfId="12" applyNumberFormat="1" applyFont="1" applyFill="1" applyBorder="1" applyAlignment="1" applyProtection="1">
      <alignment horizontal="center" vertical="center" shrinkToFit="1"/>
      <protection locked="0"/>
    </xf>
    <xf numFmtId="176" fontId="54" fillId="10" borderId="27" xfId="20" applyNumberFormat="1" applyFont="1" applyFill="1" applyBorder="1" applyAlignment="1" applyProtection="1">
      <alignment horizontal="center" vertical="center"/>
    </xf>
    <xf numFmtId="179" fontId="30" fillId="4" borderId="49" xfId="12" applyNumberFormat="1" applyFont="1" applyFill="1" applyBorder="1" applyAlignment="1" applyProtection="1">
      <alignment horizontal="center" vertical="center" shrinkToFit="1"/>
      <protection locked="0"/>
    </xf>
    <xf numFmtId="179" fontId="30" fillId="4" borderId="101" xfId="12" applyNumberFormat="1" applyFont="1" applyFill="1" applyBorder="1" applyAlignment="1" applyProtection="1">
      <alignment horizontal="center" vertical="center"/>
      <protection locked="0"/>
    </xf>
    <xf numFmtId="179" fontId="30" fillId="4" borderId="101" xfId="12" applyNumberFormat="1" applyFont="1" applyFill="1" applyBorder="1" applyAlignment="1" applyProtection="1">
      <alignment horizontal="center" vertical="center" shrinkToFit="1"/>
      <protection locked="0"/>
    </xf>
    <xf numFmtId="176" fontId="30" fillId="4" borderId="101" xfId="12" applyNumberFormat="1" applyFont="1" applyFill="1" applyBorder="1" applyAlignment="1" applyProtection="1">
      <alignment horizontal="center" vertical="center" shrinkToFit="1"/>
      <protection locked="0"/>
    </xf>
    <xf numFmtId="176" fontId="54" fillId="10" borderId="101" xfId="20" applyNumberFormat="1" applyFont="1" applyFill="1" applyBorder="1" applyAlignment="1" applyProtection="1">
      <alignment horizontal="center" vertical="center"/>
    </xf>
    <xf numFmtId="179" fontId="30" fillId="0" borderId="115" xfId="12" applyNumberFormat="1" applyFont="1" applyBorder="1" applyProtection="1">
      <alignment vertical="center"/>
      <protection locked="0"/>
    </xf>
    <xf numFmtId="179" fontId="30" fillId="0" borderId="0" xfId="16" applyNumberFormat="1" applyFont="1" applyFill="1" applyBorder="1" applyAlignment="1" applyProtection="1">
      <alignment horizontal="right" vertical="center"/>
      <protection locked="0"/>
    </xf>
    <xf numFmtId="38" fontId="30" fillId="0" borderId="0" xfId="16" applyFont="1" applyFill="1" applyBorder="1" applyAlignment="1" applyProtection="1">
      <alignment horizontal="right" vertical="center"/>
      <protection locked="0"/>
    </xf>
    <xf numFmtId="38" fontId="30" fillId="0" borderId="50" xfId="9" applyFont="1" applyBorder="1" applyAlignment="1" applyProtection="1">
      <alignment horizontal="right" vertical="center" shrinkToFit="1"/>
      <protection locked="0"/>
    </xf>
    <xf numFmtId="176" fontId="30" fillId="0" borderId="50" xfId="19" applyNumberFormat="1" applyFont="1" applyBorder="1" applyAlignment="1" applyProtection="1">
      <alignment vertical="center" shrinkToFit="1"/>
      <protection locked="0"/>
    </xf>
    <xf numFmtId="176" fontId="30" fillId="0" borderId="50" xfId="12" applyNumberFormat="1" applyFont="1" applyBorder="1" applyAlignment="1" applyProtection="1">
      <alignment vertical="center" shrinkToFit="1"/>
      <protection locked="0"/>
    </xf>
    <xf numFmtId="38" fontId="30" fillId="0" borderId="26" xfId="9" applyFont="1" applyBorder="1" applyAlignment="1" applyProtection="1">
      <alignment horizontal="right" vertical="center" shrinkToFit="1"/>
      <protection locked="0"/>
    </xf>
    <xf numFmtId="176" fontId="30" fillId="0" borderId="26" xfId="20" applyNumberFormat="1" applyFont="1" applyBorder="1" applyAlignment="1" applyProtection="1">
      <alignment horizontal="right" vertical="center" shrinkToFit="1"/>
      <protection locked="0"/>
    </xf>
    <xf numFmtId="176" fontId="30" fillId="0" borderId="26" xfId="12" applyNumberFormat="1" applyFont="1" applyBorder="1" applyAlignment="1" applyProtection="1">
      <alignment vertical="center" shrinkToFit="1"/>
      <protection locked="0"/>
    </xf>
    <xf numFmtId="38" fontId="30" fillId="0" borderId="49" xfId="9" applyFont="1" applyBorder="1" applyAlignment="1" applyProtection="1">
      <alignment horizontal="right" vertical="center" shrinkToFit="1"/>
      <protection locked="0"/>
    </xf>
    <xf numFmtId="176" fontId="30" fillId="0" borderId="49" xfId="20" applyNumberFormat="1" applyFont="1" applyBorder="1" applyAlignment="1" applyProtection="1">
      <alignment horizontal="right" vertical="center" shrinkToFit="1"/>
      <protection locked="0"/>
    </xf>
    <xf numFmtId="176" fontId="30" fillId="0" borderId="49" xfId="12" applyNumberFormat="1" applyFont="1" applyBorder="1" applyAlignment="1" applyProtection="1">
      <alignment vertical="center" shrinkToFit="1"/>
      <protection locked="0"/>
    </xf>
    <xf numFmtId="179" fontId="30" fillId="4" borderId="116" xfId="12" applyNumberFormat="1" applyFont="1" applyFill="1" applyBorder="1" applyProtection="1">
      <alignment vertical="center"/>
      <protection locked="0"/>
    </xf>
    <xf numFmtId="179" fontId="30" fillId="4" borderId="116" xfId="19" applyNumberFormat="1" applyFont="1" applyFill="1" applyBorder="1" applyProtection="1">
      <alignment vertical="center"/>
      <protection locked="0"/>
    </xf>
    <xf numFmtId="176" fontId="55" fillId="10" borderId="88" xfId="19" applyNumberFormat="1" applyFont="1" applyFill="1" applyBorder="1" applyAlignment="1" applyProtection="1">
      <alignment horizontal="center" vertical="center"/>
    </xf>
    <xf numFmtId="38" fontId="30" fillId="12" borderId="27" xfId="20" applyFont="1" applyFill="1" applyBorder="1" applyAlignment="1" applyProtection="1">
      <alignment horizontal="center" vertical="center"/>
    </xf>
    <xf numFmtId="38" fontId="30" fillId="12" borderId="26" xfId="20" applyFont="1" applyFill="1" applyBorder="1" applyAlignment="1" applyProtection="1">
      <alignment horizontal="center" vertical="center"/>
    </xf>
    <xf numFmtId="38" fontId="30" fillId="12" borderId="106" xfId="20" applyFont="1" applyFill="1" applyBorder="1" applyAlignment="1" applyProtection="1">
      <alignment horizontal="center" vertical="center"/>
    </xf>
    <xf numFmtId="38" fontId="30" fillId="12" borderId="101" xfId="20" applyFont="1" applyFill="1" applyBorder="1" applyAlignment="1" applyProtection="1">
      <alignment horizontal="center" vertical="center"/>
    </xf>
    <xf numFmtId="38" fontId="30" fillId="12" borderId="50" xfId="20" applyFont="1" applyFill="1" applyBorder="1" applyAlignment="1" applyProtection="1">
      <alignment horizontal="center" vertical="center"/>
    </xf>
    <xf numFmtId="38" fontId="30" fillId="12" borderId="49" xfId="20" applyFont="1" applyFill="1" applyBorder="1" applyAlignment="1" applyProtection="1">
      <alignment horizontal="center" vertical="center"/>
    </xf>
    <xf numFmtId="38" fontId="30" fillId="12" borderId="106" xfId="20" applyFont="1" applyFill="1" applyBorder="1" applyAlignment="1" applyProtection="1">
      <alignment horizontal="center" vertical="center" shrinkToFit="1"/>
    </xf>
    <xf numFmtId="38" fontId="30" fillId="12" borderId="27" xfId="20" applyFont="1" applyFill="1" applyBorder="1" applyAlignment="1" applyProtection="1">
      <alignment horizontal="center" vertical="center" shrinkToFit="1"/>
    </xf>
    <xf numFmtId="38" fontId="30" fillId="12" borderId="101" xfId="20" applyFont="1" applyFill="1" applyBorder="1" applyAlignment="1" applyProtection="1">
      <alignment horizontal="center" vertical="center" shrinkToFit="1"/>
    </xf>
    <xf numFmtId="38" fontId="30" fillId="12" borderId="50" xfId="20" applyFont="1" applyFill="1" applyBorder="1" applyAlignment="1" applyProtection="1">
      <alignment horizontal="center" vertical="center" shrinkToFit="1"/>
    </xf>
    <xf numFmtId="38" fontId="30" fillId="12" borderId="26" xfId="20" applyFont="1" applyFill="1" applyBorder="1" applyAlignment="1" applyProtection="1">
      <alignment horizontal="center" vertical="center" shrinkToFit="1"/>
    </xf>
    <xf numFmtId="38" fontId="30" fillId="12" borderId="49" xfId="20" applyFont="1" applyFill="1" applyBorder="1" applyAlignment="1" applyProtection="1">
      <alignment horizontal="center" vertical="center" shrinkToFit="1"/>
    </xf>
    <xf numFmtId="176" fontId="29" fillId="0" borderId="106" xfId="1" applyNumberFormat="1" applyFont="1" applyBorder="1" applyAlignment="1" applyProtection="1">
      <alignment horizontal="center" vertical="center" shrinkToFit="1"/>
      <protection locked="0"/>
    </xf>
    <xf numFmtId="176" fontId="29" fillId="0" borderId="27" xfId="1" applyNumberFormat="1" applyFont="1" applyBorder="1" applyAlignment="1" applyProtection="1">
      <alignment horizontal="center" vertical="center" shrinkToFit="1"/>
      <protection locked="0"/>
    </xf>
    <xf numFmtId="0" fontId="29" fillId="0" borderId="29" xfId="1" applyFont="1" applyBorder="1" applyProtection="1">
      <alignment vertical="center"/>
      <protection locked="0"/>
    </xf>
    <xf numFmtId="0" fontId="29" fillId="0" borderId="37" xfId="1" applyFont="1" applyBorder="1" applyProtection="1">
      <alignment vertical="center"/>
      <protection locked="0"/>
    </xf>
    <xf numFmtId="0" fontId="29" fillId="0" borderId="0" xfId="1" applyFont="1" applyAlignment="1" applyProtection="1">
      <alignment horizontal="center" vertical="center"/>
      <protection locked="0"/>
    </xf>
    <xf numFmtId="38" fontId="29" fillId="0" borderId="106" xfId="17" applyFont="1" applyFill="1" applyBorder="1" applyAlignment="1" applyProtection="1">
      <alignment horizontal="center" vertical="center" shrinkToFit="1"/>
      <protection locked="0"/>
    </xf>
    <xf numFmtId="38" fontId="29" fillId="0" borderId="27" xfId="17" applyFont="1" applyFill="1" applyBorder="1" applyAlignment="1" applyProtection="1">
      <alignment horizontal="center" vertical="center" shrinkToFit="1"/>
      <protection locked="0"/>
    </xf>
    <xf numFmtId="38" fontId="30" fillId="4" borderId="50" xfId="9" applyFont="1" applyFill="1" applyBorder="1" applyAlignment="1" applyProtection="1">
      <alignment horizontal="center" vertical="center"/>
      <protection locked="0"/>
    </xf>
    <xf numFmtId="38" fontId="30" fillId="4" borderId="26" xfId="9" applyFont="1" applyFill="1" applyBorder="1" applyAlignment="1" applyProtection="1">
      <alignment horizontal="center" vertical="center"/>
      <protection locked="0"/>
    </xf>
    <xf numFmtId="38" fontId="30" fillId="4" borderId="49" xfId="9" applyFont="1" applyFill="1" applyBorder="1" applyAlignment="1" applyProtection="1">
      <alignment horizontal="center" vertical="center"/>
      <protection locked="0"/>
    </xf>
    <xf numFmtId="179" fontId="30" fillId="4" borderId="50" xfId="16" applyNumberFormat="1" applyFont="1" applyFill="1" applyBorder="1" applyAlignment="1" applyProtection="1">
      <alignment horizontal="center" vertical="center"/>
      <protection locked="0"/>
    </xf>
    <xf numFmtId="179" fontId="30" fillId="4" borderId="26" xfId="16" applyNumberFormat="1" applyFont="1" applyFill="1" applyBorder="1" applyAlignment="1" applyProtection="1">
      <alignment horizontal="center" vertical="center"/>
      <protection locked="0"/>
    </xf>
    <xf numFmtId="179" fontId="30" fillId="4" borderId="49" xfId="16" applyNumberFormat="1" applyFont="1" applyFill="1" applyBorder="1" applyAlignment="1" applyProtection="1">
      <alignment horizontal="center" vertical="center"/>
      <protection locked="0"/>
    </xf>
    <xf numFmtId="179" fontId="30" fillId="0" borderId="115" xfId="12" applyNumberFormat="1" applyFont="1" applyBorder="1" applyAlignment="1" applyProtection="1">
      <alignment horizontal="center" vertical="center"/>
      <protection locked="0"/>
    </xf>
    <xf numFmtId="49" fontId="29" fillId="0" borderId="0" xfId="1" applyNumberFormat="1" applyFont="1" applyAlignment="1" applyProtection="1">
      <alignment vertical="center" shrinkToFit="1"/>
      <protection locked="0"/>
    </xf>
    <xf numFmtId="176" fontId="29" fillId="0" borderId="0" xfId="1" applyNumberFormat="1" applyFont="1" applyAlignment="1" applyProtection="1">
      <alignment vertical="center" shrinkToFit="1"/>
      <protection locked="0"/>
    </xf>
    <xf numFmtId="0" fontId="29" fillId="0" borderId="0" xfId="1" applyFont="1" applyAlignment="1" applyProtection="1">
      <alignment horizontal="left" vertical="center"/>
      <protection locked="0"/>
    </xf>
    <xf numFmtId="179" fontId="29" fillId="0" borderId="0" xfId="1" applyNumberFormat="1" applyFont="1" applyProtection="1">
      <alignment vertical="center"/>
      <protection locked="0"/>
    </xf>
    <xf numFmtId="38" fontId="29" fillId="0" borderId="0" xfId="7" applyFont="1" applyFill="1" applyProtection="1">
      <alignment vertical="center"/>
      <protection locked="0"/>
    </xf>
    <xf numFmtId="179" fontId="27" fillId="0" borderId="0" xfId="15" applyNumberFormat="1" applyFont="1" applyProtection="1">
      <alignment vertical="center"/>
      <protection locked="0"/>
    </xf>
    <xf numFmtId="0" fontId="29" fillId="4" borderId="0" xfId="1" applyFont="1" applyFill="1" applyProtection="1">
      <alignment vertical="center"/>
      <protection locked="0"/>
    </xf>
    <xf numFmtId="0" fontId="66" fillId="0" borderId="0" xfId="1" applyFont="1" applyAlignment="1" applyProtection="1">
      <alignment horizontal="center" vertical="center"/>
      <protection locked="0"/>
    </xf>
    <xf numFmtId="179" fontId="29" fillId="4" borderId="0" xfId="1" applyNumberFormat="1" applyFont="1" applyFill="1" applyProtection="1">
      <alignment vertical="center"/>
      <protection locked="0"/>
    </xf>
    <xf numFmtId="0" fontId="29" fillId="0" borderId="0" xfId="1" applyFont="1" applyAlignment="1" applyProtection="1">
      <alignment horizontal="center" vertical="center" shrinkToFit="1"/>
      <protection locked="0"/>
    </xf>
    <xf numFmtId="179" fontId="29" fillId="0" borderId="0" xfId="7" applyNumberFormat="1" applyFont="1" applyFill="1" applyBorder="1" applyAlignment="1" applyProtection="1">
      <alignment vertical="center"/>
      <protection locked="0"/>
    </xf>
    <xf numFmtId="38" fontId="29" fillId="0" borderId="0" xfId="7" applyFont="1" applyFill="1" applyBorder="1" applyAlignment="1" applyProtection="1">
      <alignment vertical="center"/>
      <protection locked="0"/>
    </xf>
    <xf numFmtId="179" fontId="29" fillId="0" borderId="0" xfId="7" applyNumberFormat="1" applyFont="1" applyProtection="1">
      <alignment vertical="center"/>
      <protection locked="0"/>
    </xf>
    <xf numFmtId="38" fontId="29" fillId="0" borderId="0" xfId="7" applyFont="1" applyProtection="1">
      <alignment vertical="center"/>
      <protection locked="0"/>
    </xf>
    <xf numFmtId="0" fontId="32" fillId="0" borderId="0" xfId="1" applyFont="1" applyProtection="1">
      <alignment vertical="center"/>
      <protection locked="0"/>
    </xf>
    <xf numFmtId="0" fontId="32" fillId="0" borderId="0" xfId="1" applyFont="1" applyAlignment="1" applyProtection="1">
      <alignment horizontal="left" vertical="center"/>
      <protection locked="0"/>
    </xf>
    <xf numFmtId="38" fontId="29" fillId="0" borderId="0" xfId="1" applyNumberFormat="1" applyFont="1" applyAlignment="1" applyProtection="1">
      <alignment horizontal="right" vertical="center"/>
      <protection locked="0"/>
    </xf>
    <xf numFmtId="0" fontId="29" fillId="0" borderId="0" xfId="1" applyFont="1" applyAlignment="1" applyProtection="1">
      <alignment horizontal="right" vertical="center"/>
      <protection locked="0"/>
    </xf>
    <xf numFmtId="0" fontId="68" fillId="0" borderId="0" xfId="1" applyFont="1" applyAlignment="1" applyProtection="1">
      <alignment vertical="center" wrapText="1"/>
      <protection locked="0"/>
    </xf>
    <xf numFmtId="179" fontId="29" fillId="0" borderId="0" xfId="1" applyNumberFormat="1" applyFont="1" applyAlignment="1" applyProtection="1">
      <alignment vertical="center" wrapText="1"/>
      <protection locked="0"/>
    </xf>
    <xf numFmtId="38" fontId="65" fillId="7" borderId="21" xfId="16" applyFont="1" applyFill="1" applyBorder="1" applyAlignment="1" applyProtection="1">
      <alignment horizontal="center" vertical="center" shrinkToFit="1"/>
      <protection locked="0"/>
    </xf>
    <xf numFmtId="0" fontId="10" fillId="0" borderId="35" xfId="3" applyFont="1" applyBorder="1" applyAlignment="1" applyProtection="1">
      <alignment vertical="center" wrapText="1"/>
      <protection hidden="1"/>
    </xf>
    <xf numFmtId="0" fontId="10" fillId="0" borderId="35" xfId="5" applyFont="1" applyBorder="1" applyAlignment="1" applyProtection="1">
      <alignment horizontal="center" vertical="center" wrapText="1"/>
      <protection hidden="1"/>
    </xf>
    <xf numFmtId="0" fontId="10" fillId="0" borderId="35" xfId="5" applyFont="1" applyBorder="1" applyAlignment="1" applyProtection="1">
      <alignment horizontal="center" vertical="center"/>
      <protection locked="0"/>
    </xf>
    <xf numFmtId="0" fontId="17" fillId="6" borderId="18" xfId="1" applyFont="1" applyFill="1" applyBorder="1" applyAlignment="1" applyProtection="1">
      <alignment horizontal="left" vertical="center" wrapText="1"/>
      <protection hidden="1"/>
    </xf>
    <xf numFmtId="181" fontId="30" fillId="4" borderId="106" xfId="12" applyNumberFormat="1" applyFont="1" applyFill="1" applyBorder="1" applyAlignment="1" applyProtection="1">
      <alignment horizontal="center" vertical="center" shrinkToFit="1"/>
      <protection locked="0"/>
    </xf>
    <xf numFmtId="181" fontId="30" fillId="4" borderId="27" xfId="12" applyNumberFormat="1" applyFont="1" applyFill="1" applyBorder="1" applyAlignment="1" applyProtection="1">
      <alignment horizontal="center" vertical="center" shrinkToFit="1"/>
      <protection locked="0"/>
    </xf>
    <xf numFmtId="181" fontId="30" fillId="4" borderId="101" xfId="12" applyNumberFormat="1" applyFont="1" applyFill="1" applyBorder="1" applyAlignment="1" applyProtection="1">
      <alignment horizontal="center" vertical="center" shrinkToFit="1"/>
      <protection locked="0"/>
    </xf>
    <xf numFmtId="179" fontId="61" fillId="4" borderId="26" xfId="12" applyNumberFormat="1" applyFont="1" applyFill="1" applyBorder="1" applyAlignment="1" applyProtection="1">
      <alignment horizontal="center" vertical="center" shrinkToFit="1"/>
      <protection locked="0"/>
    </xf>
    <xf numFmtId="179" fontId="61" fillId="4" borderId="106" xfId="12" applyNumberFormat="1" applyFont="1" applyFill="1" applyBorder="1" applyAlignment="1" applyProtection="1">
      <alignment horizontal="center" vertical="center"/>
      <protection locked="0"/>
    </xf>
    <xf numFmtId="179" fontId="61" fillId="4" borderId="27" xfId="12" applyNumberFormat="1" applyFont="1" applyFill="1" applyBorder="1" applyAlignment="1" applyProtection="1">
      <alignment horizontal="center" vertical="center"/>
      <protection locked="0"/>
    </xf>
    <xf numFmtId="176" fontId="80" fillId="10" borderId="111" xfId="19" applyNumberFormat="1" applyFont="1" applyFill="1" applyBorder="1" applyAlignment="1" applyProtection="1">
      <alignment horizontal="center" vertical="center"/>
    </xf>
    <xf numFmtId="176" fontId="80" fillId="10" borderId="88" xfId="19" applyNumberFormat="1" applyFont="1" applyFill="1" applyBorder="1" applyAlignment="1" applyProtection="1">
      <alignment horizontal="center" vertical="center"/>
    </xf>
    <xf numFmtId="38" fontId="80" fillId="10" borderId="42" xfId="20" applyFont="1" applyFill="1" applyBorder="1" applyAlignment="1" applyProtection="1">
      <alignment horizontal="center" vertical="center"/>
    </xf>
    <xf numFmtId="179" fontId="61" fillId="4" borderId="15" xfId="12" applyNumberFormat="1" applyFont="1" applyFill="1" applyBorder="1" applyAlignment="1" applyProtection="1">
      <alignment horizontal="center" vertical="center"/>
      <protection locked="0"/>
    </xf>
    <xf numFmtId="179" fontId="61" fillId="4" borderId="15" xfId="12" applyNumberFormat="1" applyFont="1" applyFill="1" applyBorder="1" applyAlignment="1" applyProtection="1">
      <alignment horizontal="center" vertical="center" shrinkToFit="1"/>
      <protection locked="0"/>
    </xf>
    <xf numFmtId="179" fontId="61" fillId="4" borderId="50" xfId="12" applyNumberFormat="1" applyFont="1" applyFill="1" applyBorder="1" applyAlignment="1" applyProtection="1">
      <alignment horizontal="center" vertical="center" shrinkToFit="1"/>
      <protection locked="0"/>
    </xf>
    <xf numFmtId="179" fontId="61" fillId="4" borderId="23" xfId="12" applyNumberFormat="1" applyFont="1" applyFill="1" applyBorder="1" applyAlignment="1" applyProtection="1">
      <alignment horizontal="center" vertical="center" shrinkToFit="1"/>
      <protection locked="0"/>
    </xf>
    <xf numFmtId="179" fontId="61" fillId="4" borderId="26" xfId="12" applyNumberFormat="1" applyFont="1" applyFill="1" applyBorder="1" applyAlignment="1" applyProtection="1">
      <alignment horizontal="center" vertical="center"/>
      <protection locked="0"/>
    </xf>
    <xf numFmtId="0" fontId="10" fillId="0" borderId="0" xfId="1" applyFont="1" applyAlignment="1" applyProtection="1">
      <alignment horizontal="center" vertical="center"/>
      <protection locked="0"/>
    </xf>
    <xf numFmtId="0" fontId="20" fillId="0" borderId="0" xfId="1" applyFont="1" applyAlignment="1" applyProtection="1">
      <alignment horizontal="left" vertical="center"/>
      <protection locked="0"/>
    </xf>
    <xf numFmtId="0" fontId="10" fillId="0" borderId="0" xfId="1" applyFont="1" applyProtection="1">
      <alignment vertical="center"/>
      <protection locked="0"/>
    </xf>
    <xf numFmtId="0" fontId="21" fillId="0" borderId="0" xfId="1" applyFont="1" applyAlignment="1" applyProtection="1">
      <alignment horizontal="right" vertical="center"/>
      <protection locked="0"/>
    </xf>
    <xf numFmtId="38" fontId="10" fillId="0" borderId="0" xfId="7" applyFont="1" applyFill="1" applyProtection="1">
      <alignment vertical="center"/>
      <protection locked="0"/>
    </xf>
    <xf numFmtId="0" fontId="10" fillId="0" borderId="47" xfId="1" applyFont="1" applyBorder="1" applyProtection="1">
      <alignment vertical="center"/>
      <protection locked="0"/>
    </xf>
    <xf numFmtId="0" fontId="23" fillId="0" borderId="0" xfId="1" applyFont="1" applyProtection="1">
      <alignment vertical="center"/>
      <protection locked="0"/>
    </xf>
    <xf numFmtId="0" fontId="3" fillId="0" borderId="0" xfId="1" applyFont="1" applyProtection="1">
      <alignment vertical="center"/>
      <protection locked="0"/>
    </xf>
    <xf numFmtId="0" fontId="24" fillId="0" borderId="0" xfId="1" applyFont="1" applyProtection="1">
      <alignment vertical="center"/>
      <protection locked="0"/>
    </xf>
    <xf numFmtId="0" fontId="3" fillId="0" borderId="33" xfId="1" applyFont="1" applyBorder="1" applyProtection="1">
      <alignment vertical="center"/>
      <protection locked="0"/>
    </xf>
    <xf numFmtId="0" fontId="3" fillId="0" borderId="0" xfId="1" applyFont="1" applyAlignment="1" applyProtection="1">
      <alignment horizontal="center" vertical="center"/>
      <protection locked="0"/>
    </xf>
    <xf numFmtId="0" fontId="3" fillId="0" borderId="0" xfId="1" applyFont="1" applyAlignment="1" applyProtection="1">
      <alignment vertical="center" wrapText="1"/>
      <protection locked="0"/>
    </xf>
    <xf numFmtId="0" fontId="27" fillId="0" borderId="0" xfId="1" applyFont="1" applyProtection="1">
      <alignment vertical="center"/>
      <protection locked="0"/>
    </xf>
    <xf numFmtId="0" fontId="28" fillId="0" borderId="0" xfId="1" applyFont="1" applyProtection="1">
      <alignment vertical="center"/>
      <protection locked="0"/>
    </xf>
    <xf numFmtId="0" fontId="27" fillId="0" borderId="0" xfId="1" applyFont="1" applyAlignment="1" applyProtection="1">
      <alignment horizontal="center" vertical="center"/>
      <protection locked="0"/>
    </xf>
    <xf numFmtId="0" fontId="27" fillId="0" borderId="0" xfId="1" applyFont="1" applyAlignment="1" applyProtection="1">
      <alignment horizontal="center" vertical="center" wrapText="1"/>
      <protection locked="0"/>
    </xf>
    <xf numFmtId="0" fontId="27" fillId="0" borderId="0" xfId="1" applyFont="1" applyAlignment="1" applyProtection="1">
      <alignment vertical="center" wrapText="1"/>
      <protection locked="0"/>
    </xf>
    <xf numFmtId="0" fontId="27" fillId="0" borderId="0" xfId="1" applyFont="1" applyAlignment="1" applyProtection="1">
      <alignment horizontal="left" vertical="center" wrapText="1"/>
      <protection locked="0"/>
    </xf>
    <xf numFmtId="0" fontId="3" fillId="0" borderId="0" xfId="1" applyFont="1" applyAlignment="1" applyProtection="1">
      <alignment horizontal="left" vertical="center" wrapText="1"/>
      <protection locked="0"/>
    </xf>
    <xf numFmtId="0" fontId="3" fillId="0" borderId="0" xfId="1" applyFont="1" applyAlignment="1" applyProtection="1">
      <alignment horizontal="left" vertical="center" wrapText="1" indent="1"/>
      <protection locked="0"/>
    </xf>
    <xf numFmtId="0" fontId="3" fillId="0" borderId="0" xfId="1" applyFont="1" applyAlignment="1" applyProtection="1">
      <alignment horizontal="left" vertical="center" wrapText="1" indent="2"/>
      <protection locked="0"/>
    </xf>
    <xf numFmtId="0" fontId="3" fillId="0" borderId="48" xfId="1" applyFont="1" applyBorder="1">
      <alignment vertical="center"/>
    </xf>
    <xf numFmtId="0" fontId="3" fillId="0" borderId="28" xfId="1" applyFont="1" applyBorder="1">
      <alignment vertical="center"/>
    </xf>
    <xf numFmtId="0" fontId="27" fillId="0" borderId="0" xfId="1" applyFont="1" applyAlignment="1">
      <alignment horizontal="center" vertical="center" wrapText="1"/>
    </xf>
    <xf numFmtId="0" fontId="20" fillId="0" borderId="0" xfId="12" applyFont="1" applyAlignment="1" applyProtection="1">
      <alignment horizontal="right" vertical="center"/>
      <protection locked="0"/>
    </xf>
    <xf numFmtId="179" fontId="57" fillId="0" borderId="0" xfId="12" applyNumberFormat="1" applyFont="1" applyProtection="1">
      <alignment vertical="center"/>
      <protection locked="0"/>
    </xf>
    <xf numFmtId="179" fontId="20" fillId="0" borderId="0" xfId="12" applyNumberFormat="1" applyFont="1" applyProtection="1">
      <alignment vertical="center"/>
      <protection locked="0"/>
    </xf>
    <xf numFmtId="0" fontId="55" fillId="0" borderId="4" xfId="12" applyFont="1" applyBorder="1" applyProtection="1">
      <alignment vertical="center"/>
      <protection locked="0"/>
    </xf>
    <xf numFmtId="179" fontId="30" fillId="0" borderId="4" xfId="12" applyNumberFormat="1" applyFont="1" applyBorder="1" applyAlignment="1" applyProtection="1">
      <alignment horizontal="right" vertical="center"/>
      <protection locked="0"/>
    </xf>
    <xf numFmtId="179" fontId="30" fillId="0" borderId="18" xfId="12" applyNumberFormat="1" applyFont="1" applyBorder="1" applyProtection="1">
      <alignment vertical="center"/>
      <protection locked="0"/>
    </xf>
    <xf numFmtId="179" fontId="30" fillId="0" borderId="4" xfId="12" applyNumberFormat="1" applyFont="1" applyBorder="1" applyProtection="1">
      <alignment vertical="center"/>
      <protection locked="0"/>
    </xf>
    <xf numFmtId="179" fontId="58" fillId="0" borderId="4" xfId="12" applyNumberFormat="1" applyFont="1" applyBorder="1" applyProtection="1">
      <alignment vertical="center"/>
      <protection locked="0"/>
    </xf>
    <xf numFmtId="179" fontId="30" fillId="2" borderId="112" xfId="20" applyNumberFormat="1" applyFont="1" applyFill="1" applyBorder="1" applyAlignment="1" applyProtection="1">
      <alignment horizontal="center" vertical="center"/>
      <protection locked="0"/>
    </xf>
    <xf numFmtId="179" fontId="61" fillId="2" borderId="112" xfId="20" applyNumberFormat="1" applyFont="1" applyFill="1" applyBorder="1" applyAlignment="1" applyProtection="1">
      <alignment horizontal="center" vertical="center"/>
      <protection locked="0"/>
    </xf>
    <xf numFmtId="179" fontId="30" fillId="2" borderId="113" xfId="20" applyNumberFormat="1" applyFont="1" applyFill="1" applyBorder="1" applyAlignment="1" applyProtection="1">
      <alignment horizontal="center" vertical="center"/>
      <protection locked="0"/>
    </xf>
    <xf numFmtId="179" fontId="61" fillId="2" borderId="113" xfId="20" applyNumberFormat="1" applyFont="1" applyFill="1" applyBorder="1" applyAlignment="1" applyProtection="1">
      <alignment horizontal="center" vertical="center"/>
      <protection locked="0"/>
    </xf>
    <xf numFmtId="179" fontId="30" fillId="0" borderId="113" xfId="20" applyNumberFormat="1" applyFont="1" applyFill="1" applyBorder="1" applyAlignment="1" applyProtection="1">
      <alignment horizontal="center" vertical="center"/>
      <protection locked="0"/>
    </xf>
    <xf numFmtId="179" fontId="61" fillId="0" borderId="113" xfId="20" applyNumberFormat="1" applyFont="1" applyFill="1" applyBorder="1" applyAlignment="1" applyProtection="1">
      <alignment horizontal="center" vertical="center"/>
      <protection locked="0"/>
    </xf>
    <xf numFmtId="179" fontId="30" fillId="2" borderId="134" xfId="20" applyNumberFormat="1" applyFont="1" applyFill="1" applyBorder="1" applyAlignment="1" applyProtection="1">
      <alignment horizontal="center" vertical="center"/>
      <protection locked="0"/>
    </xf>
    <xf numFmtId="179" fontId="61" fillId="2" borderId="134" xfId="20" applyNumberFormat="1" applyFont="1" applyFill="1" applyBorder="1" applyAlignment="1" applyProtection="1">
      <alignment horizontal="center" vertical="center"/>
      <protection locked="0"/>
    </xf>
    <xf numFmtId="0" fontId="30" fillId="0" borderId="8" xfId="12" applyFont="1" applyBorder="1" applyAlignment="1" applyProtection="1">
      <alignment horizontal="center" vertical="center" textRotation="255" shrinkToFit="1"/>
      <protection locked="0"/>
    </xf>
    <xf numFmtId="0" fontId="30" fillId="0" borderId="0" xfId="12" applyFont="1" applyAlignment="1" applyProtection="1">
      <alignment horizontal="center" vertical="center" textRotation="255" shrinkToFit="1"/>
      <protection locked="0"/>
    </xf>
    <xf numFmtId="0" fontId="30" fillId="0" borderId="0" xfId="12" applyFont="1" applyAlignment="1" applyProtection="1">
      <alignment horizontal="center" vertical="center" shrinkToFit="1"/>
      <protection locked="0"/>
    </xf>
    <xf numFmtId="0" fontId="30" fillId="0" borderId="0" xfId="12" applyFont="1" applyAlignment="1" applyProtection="1">
      <alignment horizontal="center" vertical="center" wrapText="1" shrinkToFit="1"/>
      <protection locked="0"/>
    </xf>
    <xf numFmtId="38" fontId="30" fillId="0" borderId="0" xfId="20" applyFont="1" applyFill="1" applyBorder="1" applyAlignment="1" applyProtection="1">
      <alignment horizontal="center" vertical="center"/>
      <protection locked="0"/>
    </xf>
    <xf numFmtId="38" fontId="61" fillId="0" borderId="0" xfId="20" applyFont="1" applyFill="1" applyBorder="1" applyAlignment="1" applyProtection="1">
      <alignment horizontal="center" vertical="center"/>
      <protection locked="0"/>
    </xf>
    <xf numFmtId="0" fontId="12" fillId="0" borderId="42" xfId="1" applyFont="1" applyBorder="1" applyAlignment="1" applyProtection="1">
      <alignment horizontal="center" vertical="center"/>
      <protection locked="0"/>
    </xf>
    <xf numFmtId="179" fontId="30" fillId="3" borderId="95" xfId="12" applyNumberFormat="1" applyFont="1" applyFill="1" applyBorder="1" applyAlignment="1" applyProtection="1">
      <alignment horizontal="center" vertical="center"/>
      <protection locked="0"/>
    </xf>
    <xf numFmtId="0" fontId="30" fillId="0" borderId="0" xfId="1" applyFont="1">
      <alignment vertical="center"/>
    </xf>
    <xf numFmtId="0" fontId="55" fillId="0" borderId="0" xfId="12" applyFont="1" applyAlignment="1">
      <alignment horizontal="right" vertical="center"/>
    </xf>
    <xf numFmtId="0" fontId="55" fillId="0" borderId="4" xfId="12" applyFont="1" applyBorder="1">
      <alignment vertical="center"/>
    </xf>
    <xf numFmtId="0" fontId="59" fillId="3" borderId="109" xfId="18" applyFont="1" applyFill="1" applyBorder="1" applyAlignment="1">
      <alignment horizontal="center" vertical="center"/>
    </xf>
    <xf numFmtId="179" fontId="40" fillId="0" borderId="0" xfId="12" applyNumberFormat="1" applyFont="1" applyAlignment="1"/>
    <xf numFmtId="0" fontId="12" fillId="0" borderId="42" xfId="1" applyFont="1" applyBorder="1" applyAlignment="1">
      <alignment horizontal="center" vertical="center"/>
    </xf>
    <xf numFmtId="0" fontId="62" fillId="0" borderId="1" xfId="1" applyFont="1" applyBorder="1" applyAlignment="1">
      <alignment horizontal="left" vertical="center"/>
    </xf>
    <xf numFmtId="179" fontId="30" fillId="0" borderId="0" xfId="12" applyNumberFormat="1" applyFont="1">
      <alignment vertical="center"/>
    </xf>
    <xf numFmtId="179" fontId="30" fillId="0" borderId="0" xfId="12" applyNumberFormat="1" applyFont="1" applyAlignment="1">
      <alignment horizontal="left" vertical="center"/>
    </xf>
    <xf numFmtId="179" fontId="56" fillId="3" borderId="49" xfId="12" applyNumberFormat="1" applyFont="1" applyFill="1" applyBorder="1" applyAlignment="1">
      <alignment horizontal="center" vertical="center" wrapText="1"/>
    </xf>
    <xf numFmtId="179" fontId="30" fillId="3" borderId="101" xfId="12" applyNumberFormat="1" applyFont="1" applyFill="1" applyBorder="1" applyAlignment="1">
      <alignment horizontal="center" vertical="center"/>
    </xf>
    <xf numFmtId="179" fontId="30" fillId="3" borderId="101" xfId="12" applyNumberFormat="1" applyFont="1" applyFill="1" applyBorder="1" applyAlignment="1">
      <alignment horizontal="center" vertical="center" wrapText="1"/>
    </xf>
    <xf numFmtId="179" fontId="30" fillId="3" borderId="49" xfId="12" applyNumberFormat="1" applyFont="1" applyFill="1" applyBorder="1" applyAlignment="1">
      <alignment horizontal="center" vertical="center" wrapText="1"/>
    </xf>
    <xf numFmtId="0" fontId="30" fillId="3" borderId="49" xfId="12" applyFont="1" applyFill="1" applyBorder="1" applyAlignment="1">
      <alignment horizontal="center" vertical="center" wrapText="1"/>
    </xf>
    <xf numFmtId="0" fontId="30" fillId="3" borderId="101" xfId="12" applyFont="1" applyFill="1" applyBorder="1" applyAlignment="1">
      <alignment horizontal="center" vertical="center" wrapText="1"/>
    </xf>
    <xf numFmtId="179" fontId="61" fillId="4" borderId="26" xfId="12" applyNumberFormat="1" applyFont="1" applyFill="1" applyBorder="1" applyAlignment="1">
      <alignment horizontal="center" vertical="center" shrinkToFit="1"/>
    </xf>
    <xf numFmtId="179" fontId="61" fillId="4" borderId="106" xfId="12" applyNumberFormat="1" applyFont="1" applyFill="1" applyBorder="1" applyAlignment="1">
      <alignment horizontal="center" vertical="center"/>
    </xf>
    <xf numFmtId="179" fontId="61" fillId="4" borderId="50" xfId="12" applyNumberFormat="1" applyFont="1" applyFill="1" applyBorder="1" applyAlignment="1">
      <alignment horizontal="center" vertical="center" shrinkToFit="1"/>
    </xf>
    <xf numFmtId="179" fontId="61" fillId="4" borderId="27" xfId="12" applyNumberFormat="1" applyFont="1" applyFill="1" applyBorder="1" applyAlignment="1">
      <alignment horizontal="center" vertical="center"/>
    </xf>
    <xf numFmtId="179" fontId="61" fillId="4" borderId="26" xfId="12" applyNumberFormat="1" applyFont="1" applyFill="1" applyBorder="1" applyAlignment="1">
      <alignment horizontal="center" vertical="center"/>
    </xf>
    <xf numFmtId="179" fontId="61" fillId="4" borderId="15" xfId="12" applyNumberFormat="1" applyFont="1" applyFill="1" applyBorder="1" applyAlignment="1">
      <alignment horizontal="center" vertical="center"/>
    </xf>
    <xf numFmtId="179" fontId="61" fillId="4" borderId="23" xfId="12" applyNumberFormat="1" applyFont="1" applyFill="1" applyBorder="1" applyAlignment="1">
      <alignment horizontal="center" vertical="center" shrinkToFit="1"/>
    </xf>
    <xf numFmtId="179" fontId="61" fillId="4" borderId="15" xfId="12" applyNumberFormat="1" applyFont="1" applyFill="1" applyBorder="1" applyAlignment="1">
      <alignment horizontal="center" vertical="center" shrinkToFit="1"/>
    </xf>
    <xf numFmtId="179" fontId="30" fillId="4" borderId="50" xfId="16" applyNumberFormat="1" applyFont="1" applyFill="1" applyBorder="1" applyAlignment="1" applyProtection="1">
      <alignment horizontal="center" vertical="center"/>
    </xf>
    <xf numFmtId="179" fontId="30" fillId="4" borderId="26" xfId="16" applyNumberFormat="1" applyFont="1" applyFill="1" applyBorder="1" applyAlignment="1" applyProtection="1">
      <alignment horizontal="center" vertical="center"/>
    </xf>
    <xf numFmtId="38" fontId="30" fillId="4" borderId="50" xfId="9" applyFont="1" applyFill="1" applyBorder="1" applyAlignment="1" applyProtection="1">
      <alignment horizontal="center" vertical="center"/>
    </xf>
    <xf numFmtId="38" fontId="30" fillId="4" borderId="26" xfId="9" applyFont="1" applyFill="1" applyBorder="1" applyAlignment="1" applyProtection="1">
      <alignment horizontal="center" vertical="center"/>
    </xf>
    <xf numFmtId="179" fontId="30" fillId="3" borderId="49" xfId="12" applyNumberFormat="1" applyFont="1" applyFill="1" applyBorder="1" applyAlignment="1">
      <alignment horizontal="center" vertical="center"/>
    </xf>
    <xf numFmtId="38" fontId="30" fillId="0" borderId="50" xfId="9" applyFont="1" applyBorder="1" applyAlignment="1" applyProtection="1">
      <alignment horizontal="right" vertical="center" shrinkToFit="1"/>
    </xf>
    <xf numFmtId="176" fontId="30" fillId="0" borderId="50" xfId="19" applyNumberFormat="1" applyFont="1" applyBorder="1" applyAlignment="1" applyProtection="1">
      <alignment vertical="center" shrinkToFit="1"/>
    </xf>
    <xf numFmtId="38" fontId="30" fillId="0" borderId="26" xfId="9" applyFont="1" applyBorder="1" applyAlignment="1" applyProtection="1">
      <alignment horizontal="right" vertical="center" shrinkToFit="1"/>
    </xf>
    <xf numFmtId="176" fontId="30" fillId="0" borderId="26" xfId="20" applyNumberFormat="1" applyFont="1" applyBorder="1" applyAlignment="1" applyProtection="1">
      <alignment horizontal="right" vertical="center" shrinkToFit="1"/>
    </xf>
    <xf numFmtId="176" fontId="30" fillId="0" borderId="50" xfId="12" applyNumberFormat="1" applyFont="1" applyBorder="1" applyAlignment="1">
      <alignment vertical="center" shrinkToFit="1"/>
    </xf>
    <xf numFmtId="176" fontId="30" fillId="0" borderId="26" xfId="12" applyNumberFormat="1" applyFont="1" applyBorder="1" applyAlignment="1">
      <alignment vertical="center" shrinkToFit="1"/>
    </xf>
    <xf numFmtId="176" fontId="55" fillId="10" borderId="110" xfId="12" applyNumberFormat="1" applyFont="1" applyFill="1" applyBorder="1" applyAlignment="1">
      <alignment horizontal="center" vertical="center"/>
    </xf>
    <xf numFmtId="176" fontId="80" fillId="10" borderId="110" xfId="12" applyNumberFormat="1" applyFont="1" applyFill="1" applyBorder="1" applyAlignment="1">
      <alignment horizontal="center" vertical="center"/>
    </xf>
    <xf numFmtId="0" fontId="32" fillId="0" borderId="0" xfId="1" applyFont="1" applyAlignment="1" applyProtection="1">
      <alignment horizontal="center"/>
      <protection locked="0"/>
    </xf>
    <xf numFmtId="0" fontId="29" fillId="0" borderId="0" xfId="1" applyFont="1" applyAlignment="1" applyProtection="1">
      <alignment horizontal="left" vertical="center" wrapText="1"/>
      <protection locked="0"/>
    </xf>
    <xf numFmtId="0" fontId="29" fillId="0" borderId="24" xfId="1" applyFont="1" applyBorder="1" applyProtection="1">
      <alignment vertical="center"/>
      <protection locked="0"/>
    </xf>
    <xf numFmtId="38" fontId="29" fillId="0" borderId="0" xfId="7" applyFont="1" applyFill="1" applyBorder="1" applyAlignment="1" applyProtection="1">
      <alignment horizontal="center" vertical="center" shrinkToFit="1"/>
      <protection locked="0"/>
    </xf>
    <xf numFmtId="0" fontId="29" fillId="0" borderId="0" xfId="1" applyFont="1">
      <alignment vertical="center"/>
    </xf>
    <xf numFmtId="0" fontId="29" fillId="0" borderId="24" xfId="1" applyFont="1" applyBorder="1" applyAlignment="1">
      <alignment horizontal="center" vertical="center" shrinkToFit="1"/>
    </xf>
    <xf numFmtId="0" fontId="29" fillId="0" borderId="29" xfId="1" applyFont="1" applyBorder="1" applyAlignment="1">
      <alignment horizontal="center" vertical="center" shrinkToFit="1"/>
    </xf>
    <xf numFmtId="0" fontId="29" fillId="0" borderId="136" xfId="1" applyFont="1" applyBorder="1" applyAlignment="1">
      <alignment horizontal="center" vertical="center" shrinkToFit="1"/>
    </xf>
    <xf numFmtId="0" fontId="29" fillId="0" borderId="118" xfId="1" applyFont="1" applyBorder="1" applyAlignment="1">
      <alignment horizontal="center" vertical="center" shrinkToFit="1"/>
    </xf>
    <xf numFmtId="0" fontId="29" fillId="0" borderId="37" xfId="1" applyFont="1" applyBorder="1" applyAlignment="1">
      <alignment horizontal="center" vertical="center" shrinkToFit="1"/>
    </xf>
    <xf numFmtId="179" fontId="29" fillId="0" borderId="24" xfId="1" applyNumberFormat="1" applyFont="1" applyBorder="1" applyAlignment="1">
      <alignment horizontal="center" vertical="center" shrinkToFit="1"/>
    </xf>
    <xf numFmtId="179" fontId="29" fillId="0" borderId="36" xfId="1" applyNumberFormat="1" applyFont="1" applyBorder="1" applyAlignment="1">
      <alignment horizontal="center" vertical="center" shrinkToFit="1"/>
    </xf>
    <xf numFmtId="179" fontId="29" fillId="0" borderId="121" xfId="1" applyNumberFormat="1" applyFont="1" applyBorder="1" applyAlignment="1">
      <alignment horizontal="center" vertical="center" shrinkToFit="1"/>
    </xf>
    <xf numFmtId="38" fontId="65" fillId="7" borderId="21" xfId="16" applyFont="1" applyFill="1" applyBorder="1" applyAlignment="1" applyProtection="1">
      <alignment horizontal="center" vertical="center" shrinkToFit="1"/>
    </xf>
    <xf numFmtId="0" fontId="32" fillId="0" borderId="0" xfId="1" applyFont="1">
      <alignment vertical="center"/>
    </xf>
    <xf numFmtId="179" fontId="29" fillId="0" borderId="0" xfId="1" applyNumberFormat="1" applyFont="1" applyAlignment="1">
      <alignment horizontal="right" vertical="center"/>
    </xf>
    <xf numFmtId="0" fontId="68" fillId="0" borderId="0" xfId="1" applyFont="1" applyAlignment="1">
      <alignment vertical="center" wrapText="1"/>
    </xf>
    <xf numFmtId="38" fontId="29" fillId="0" borderId="106" xfId="17" applyFont="1" applyFill="1" applyBorder="1" applyAlignment="1" applyProtection="1">
      <alignment horizontal="center" vertical="center" shrinkToFit="1"/>
    </xf>
    <xf numFmtId="0" fontId="10" fillId="15" borderId="0" xfId="1" applyFont="1" applyFill="1" applyProtection="1">
      <alignment vertical="center"/>
      <protection locked="0"/>
    </xf>
    <xf numFmtId="0" fontId="3" fillId="15" borderId="0" xfId="1" applyFont="1" applyFill="1" applyProtection="1">
      <alignment vertical="center"/>
      <protection locked="0"/>
    </xf>
    <xf numFmtId="0" fontId="23" fillId="15" borderId="0" xfId="1" applyFont="1" applyFill="1" applyProtection="1">
      <alignment vertical="center"/>
      <protection locked="0"/>
    </xf>
    <xf numFmtId="0" fontId="82" fillId="0" borderId="0" xfId="1" applyFont="1" applyProtection="1">
      <alignment vertical="center"/>
      <protection locked="0"/>
    </xf>
    <xf numFmtId="0" fontId="3" fillId="15" borderId="0" xfId="1" applyFont="1" applyFill="1" applyAlignment="1" applyProtection="1">
      <alignment vertical="center" wrapText="1"/>
      <protection locked="0"/>
    </xf>
    <xf numFmtId="0" fontId="27" fillId="15" borderId="0" xfId="1" applyFont="1" applyFill="1" applyProtection="1">
      <alignment vertical="center"/>
      <protection locked="0"/>
    </xf>
    <xf numFmtId="0" fontId="27" fillId="0" borderId="33" xfId="1" applyFont="1" applyBorder="1" applyProtection="1">
      <alignment vertical="center"/>
      <protection locked="0"/>
    </xf>
    <xf numFmtId="0" fontId="27" fillId="0" borderId="0" xfId="1" applyFont="1" applyAlignment="1" applyProtection="1">
      <alignment horizontal="right" vertical="center"/>
      <protection locked="0"/>
    </xf>
    <xf numFmtId="0" fontId="82" fillId="0" borderId="0" xfId="1" applyFont="1">
      <alignment vertical="center"/>
    </xf>
    <xf numFmtId="0" fontId="29" fillId="0" borderId="0" xfId="11" applyFont="1" applyAlignment="1" applyProtection="1">
      <alignment horizontal="right" vertical="center"/>
      <protection locked="0"/>
    </xf>
    <xf numFmtId="176" fontId="33" fillId="2" borderId="0" xfId="11" applyNumberFormat="1" applyFont="1" applyFill="1" applyAlignment="1" applyProtection="1">
      <alignment vertical="center" shrinkToFit="1"/>
      <protection locked="0"/>
    </xf>
    <xf numFmtId="49" fontId="29" fillId="0" borderId="27" xfId="11" applyNumberFormat="1" applyFont="1" applyBorder="1" applyAlignment="1" applyProtection="1">
      <alignment horizontal="right" vertical="center"/>
      <protection locked="0"/>
    </xf>
    <xf numFmtId="49" fontId="33" fillId="0" borderId="55" xfId="11" applyNumberFormat="1" applyFont="1" applyBorder="1" applyAlignment="1" applyProtection="1">
      <alignment vertical="center" shrinkToFit="1"/>
      <protection locked="0"/>
    </xf>
    <xf numFmtId="49" fontId="33" fillId="0" borderId="62" xfId="11" applyNumberFormat="1" applyFont="1" applyBorder="1" applyAlignment="1" applyProtection="1">
      <alignment vertical="center" shrinkToFit="1"/>
      <protection locked="0"/>
    </xf>
    <xf numFmtId="176" fontId="29" fillId="0" borderId="0" xfId="11" applyNumberFormat="1" applyFont="1" applyAlignment="1">
      <alignment horizontal="center" vertical="center" shrinkToFit="1"/>
    </xf>
    <xf numFmtId="0" fontId="29" fillId="0" borderId="0" xfId="11" applyFont="1" applyAlignment="1">
      <alignment horizontal="center" vertical="center" shrinkToFit="1"/>
    </xf>
    <xf numFmtId="0" fontId="29" fillId="0" borderId="0" xfId="11" applyFont="1" applyAlignment="1">
      <alignment horizontal="right" vertical="center" shrinkToFit="1"/>
    </xf>
    <xf numFmtId="0" fontId="27" fillId="0" borderId="0" xfId="11" applyFont="1">
      <alignment vertical="center"/>
    </xf>
    <xf numFmtId="0" fontId="27" fillId="0" borderId="0" xfId="11" applyFont="1" applyAlignment="1">
      <alignment horizontal="center" vertical="center"/>
    </xf>
    <xf numFmtId="0" fontId="3" fillId="0" borderId="0" xfId="11" applyFont="1">
      <alignment vertical="center"/>
    </xf>
    <xf numFmtId="49" fontId="29" fillId="0" borderId="48" xfId="11" applyNumberFormat="1" applyFont="1" applyBorder="1" applyAlignment="1">
      <alignment horizontal="center" vertical="center"/>
    </xf>
    <xf numFmtId="49" fontId="29" fillId="0" borderId="48" xfId="11" applyNumberFormat="1" applyFont="1" applyBorder="1">
      <alignment vertical="center"/>
    </xf>
    <xf numFmtId="49" fontId="33" fillId="0" borderId="57" xfId="11" applyNumberFormat="1" applyFont="1" applyBorder="1" applyAlignment="1">
      <alignment horizontal="center" vertical="center" shrinkToFit="1"/>
    </xf>
    <xf numFmtId="49" fontId="33" fillId="0" borderId="57" xfId="11" applyNumberFormat="1" applyFont="1" applyBorder="1" applyAlignment="1">
      <alignment vertical="center" shrinkToFit="1"/>
    </xf>
    <xf numFmtId="49" fontId="33" fillId="0" borderId="55" xfId="11" applyNumberFormat="1" applyFont="1" applyBorder="1" applyAlignment="1">
      <alignment vertical="center" shrinkToFit="1"/>
    </xf>
    <xf numFmtId="49" fontId="33" fillId="0" borderId="61" xfId="11" applyNumberFormat="1" applyFont="1" applyBorder="1" applyAlignment="1">
      <alignment horizontal="center" vertical="center" shrinkToFit="1"/>
    </xf>
    <xf numFmtId="49" fontId="33" fillId="0" borderId="61" xfId="11" applyNumberFormat="1" applyFont="1" applyBorder="1" applyAlignment="1">
      <alignment vertical="center" shrinkToFit="1"/>
    </xf>
    <xf numFmtId="49" fontId="33" fillId="0" borderId="62" xfId="11" applyNumberFormat="1" applyFont="1" applyBorder="1" applyAlignment="1">
      <alignment vertical="center" shrinkToFit="1"/>
    </xf>
    <xf numFmtId="176" fontId="33" fillId="0" borderId="55" xfId="11" applyNumberFormat="1" applyFont="1" applyBorder="1" applyAlignment="1">
      <alignment vertical="center" shrinkToFit="1"/>
    </xf>
    <xf numFmtId="176" fontId="33" fillId="0" borderId="62" xfId="11" applyNumberFormat="1" applyFont="1" applyBorder="1" applyAlignment="1">
      <alignment vertical="center" shrinkToFit="1"/>
    </xf>
    <xf numFmtId="177" fontId="33" fillId="0" borderId="62" xfId="11" applyNumberFormat="1" applyFont="1" applyBorder="1" applyAlignment="1">
      <alignment horizontal="center" vertical="center" shrinkToFit="1"/>
    </xf>
    <xf numFmtId="178" fontId="33" fillId="0" borderId="61" xfId="11" applyNumberFormat="1" applyFont="1" applyBorder="1" applyAlignment="1">
      <alignment horizontal="center" vertical="center" shrinkToFit="1"/>
    </xf>
    <xf numFmtId="49" fontId="33" fillId="0" borderId="56" xfId="11" applyNumberFormat="1" applyFont="1" applyBorder="1" applyAlignment="1">
      <alignment horizontal="center" vertical="center" shrinkToFit="1"/>
    </xf>
    <xf numFmtId="49" fontId="33" fillId="0" borderId="60" xfId="11" applyNumberFormat="1" applyFont="1" applyBorder="1" applyAlignment="1">
      <alignment horizontal="center" vertical="center" shrinkToFit="1"/>
    </xf>
    <xf numFmtId="49" fontId="33" fillId="0" borderId="53" xfId="11" applyNumberFormat="1" applyFont="1" applyBorder="1" applyAlignment="1">
      <alignment vertical="center" shrinkToFit="1"/>
    </xf>
    <xf numFmtId="49" fontId="33" fillId="0" borderId="52" xfId="11" applyNumberFormat="1" applyFont="1" applyBorder="1" applyAlignment="1">
      <alignment horizontal="center" vertical="center" shrinkToFit="1"/>
    </xf>
    <xf numFmtId="176" fontId="33" fillId="0" borderId="65" xfId="11" applyNumberFormat="1" applyFont="1" applyBorder="1" applyAlignment="1">
      <alignment vertical="center" shrinkToFit="1"/>
    </xf>
    <xf numFmtId="176" fontId="33" fillId="0" borderId="0" xfId="11" applyNumberFormat="1" applyFont="1" applyAlignment="1" applyProtection="1">
      <alignment vertical="center" shrinkToFit="1"/>
      <protection locked="0"/>
    </xf>
    <xf numFmtId="49" fontId="33" fillId="0" borderId="35" xfId="11" applyNumberFormat="1" applyFont="1" applyBorder="1" applyAlignment="1" applyProtection="1">
      <alignment horizontal="center" vertical="center" shrinkToFit="1"/>
      <protection locked="0"/>
    </xf>
    <xf numFmtId="49" fontId="33" fillId="0" borderId="62" xfId="11" applyNumberFormat="1" applyFont="1" applyBorder="1" applyAlignment="1" applyProtection="1">
      <alignment horizontal="center" vertical="center" shrinkToFit="1"/>
      <protection locked="0"/>
    </xf>
    <xf numFmtId="176" fontId="33" fillId="0" borderId="0" xfId="11" applyNumberFormat="1" applyFont="1" applyAlignment="1">
      <alignment horizontal="center" vertical="center" shrinkToFit="1"/>
    </xf>
    <xf numFmtId="0" fontId="3" fillId="0" borderId="0" xfId="11" applyFont="1" applyAlignment="1">
      <alignment horizontal="center" vertical="center" wrapText="1"/>
    </xf>
    <xf numFmtId="0" fontId="38" fillId="0" borderId="0" xfId="11" applyFont="1" applyAlignment="1">
      <alignment horizontal="right" vertical="center"/>
    </xf>
    <xf numFmtId="49" fontId="33" fillId="0" borderId="48" xfId="11" applyNumberFormat="1" applyFont="1" applyBorder="1" applyAlignment="1">
      <alignment horizontal="center" vertical="center"/>
    </xf>
    <xf numFmtId="49" fontId="33" fillId="0" borderId="48" xfId="11" applyNumberFormat="1" applyFont="1" applyBorder="1">
      <alignment vertical="center"/>
    </xf>
    <xf numFmtId="49" fontId="33" fillId="0" borderId="10" xfId="11" applyNumberFormat="1" applyFont="1" applyBorder="1" applyAlignment="1">
      <alignment horizontal="center" vertical="center" shrinkToFit="1"/>
    </xf>
    <xf numFmtId="49" fontId="33" fillId="0" borderId="10" xfId="11" applyNumberFormat="1" applyFont="1" applyBorder="1" applyAlignment="1">
      <alignment vertical="center" shrinkToFit="1"/>
    </xf>
    <xf numFmtId="49" fontId="33" fillId="0" borderId="35" xfId="11" applyNumberFormat="1" applyFont="1" applyBorder="1" applyAlignment="1">
      <alignment vertical="center" shrinkToFit="1"/>
    </xf>
    <xf numFmtId="176" fontId="33" fillId="0" borderId="55" xfId="11" applyNumberFormat="1" applyFont="1" applyBorder="1" applyAlignment="1">
      <alignment horizontal="center" vertical="center" shrinkToFit="1"/>
    </xf>
    <xf numFmtId="176" fontId="33" fillId="0" borderId="62" xfId="11" applyNumberFormat="1" applyFont="1" applyBorder="1" applyAlignment="1">
      <alignment horizontal="center" vertical="center" shrinkToFit="1"/>
    </xf>
    <xf numFmtId="49" fontId="33" fillId="0" borderId="72" xfId="11" applyNumberFormat="1" applyFont="1" applyBorder="1" applyAlignment="1">
      <alignment horizontal="center" vertical="center" shrinkToFit="1"/>
    </xf>
    <xf numFmtId="49" fontId="33" fillId="0" borderId="73" xfId="11" applyNumberFormat="1" applyFont="1" applyBorder="1" applyAlignment="1">
      <alignment horizontal="center" vertical="center" shrinkToFit="1"/>
    </xf>
    <xf numFmtId="49" fontId="33" fillId="0" borderId="67" xfId="11" applyNumberFormat="1" applyFont="1" applyBorder="1" applyAlignment="1">
      <alignment vertical="center" shrinkToFit="1"/>
    </xf>
    <xf numFmtId="176" fontId="33" fillId="0" borderId="65" xfId="11" applyNumberFormat="1" applyFont="1" applyBorder="1" applyAlignment="1">
      <alignment horizontal="center" vertical="center" shrinkToFit="1"/>
    </xf>
    <xf numFmtId="0" fontId="35" fillId="0" borderId="0" xfId="1" applyFont="1" applyProtection="1">
      <alignment vertical="center"/>
      <protection locked="0"/>
    </xf>
    <xf numFmtId="0" fontId="35" fillId="0" borderId="0" xfId="1" applyFont="1" applyAlignment="1" applyProtection="1">
      <alignment vertical="center" wrapText="1" shrinkToFit="1"/>
      <protection locked="0"/>
    </xf>
    <xf numFmtId="0" fontId="35" fillId="0" borderId="0" xfId="1" applyFont="1" applyAlignment="1" applyProtection="1">
      <alignment horizontal="left" vertical="top" wrapText="1" shrinkToFit="1"/>
      <protection locked="0"/>
    </xf>
    <xf numFmtId="49" fontId="50" fillId="0" borderId="0" xfId="1" applyNumberFormat="1" applyFont="1" applyAlignment="1" applyProtection="1">
      <alignment horizontal="center" vertical="center"/>
      <protection locked="0"/>
    </xf>
    <xf numFmtId="49" fontId="50" fillId="0" borderId="0" xfId="1" applyNumberFormat="1" applyFont="1" applyAlignment="1" applyProtection="1">
      <alignment horizontal="center" vertical="center" shrinkToFit="1"/>
      <protection locked="0"/>
    </xf>
    <xf numFmtId="49" fontId="43" fillId="0" borderId="0" xfId="1" applyNumberFormat="1" applyFont="1" applyAlignment="1" applyProtection="1">
      <alignment horizontal="center" vertical="center" shrinkToFit="1"/>
      <protection locked="0"/>
    </xf>
    <xf numFmtId="49" fontId="21" fillId="0" borderId="0" xfId="1" applyNumberFormat="1" applyFont="1" applyAlignment="1" applyProtection="1">
      <alignment horizontal="left" vertical="center"/>
      <protection locked="0"/>
    </xf>
    <xf numFmtId="0" fontId="51" fillId="0" borderId="0" xfId="13" applyFont="1" applyProtection="1">
      <alignment vertical="center"/>
      <protection locked="0"/>
    </xf>
    <xf numFmtId="0" fontId="44" fillId="0" borderId="0" xfId="13" applyFont="1" applyAlignment="1" applyProtection="1">
      <alignment horizontal="left" vertical="center"/>
      <protection locked="0"/>
    </xf>
    <xf numFmtId="0" fontId="11" fillId="0" borderId="0" xfId="13" applyProtection="1">
      <alignment vertical="center"/>
      <protection locked="0"/>
    </xf>
    <xf numFmtId="0" fontId="10" fillId="0" borderId="0" xfId="13" applyFont="1" applyAlignment="1" applyProtection="1">
      <alignment horizontal="left" vertical="center" wrapText="1" indent="1"/>
      <protection locked="0"/>
    </xf>
    <xf numFmtId="0" fontId="11" fillId="0" borderId="0" xfId="13" applyAlignment="1" applyProtection="1">
      <alignment horizontal="left" vertical="center" indent="1"/>
      <protection locked="0"/>
    </xf>
    <xf numFmtId="49" fontId="21" fillId="0" borderId="0" xfId="1" applyNumberFormat="1" applyFont="1" applyAlignment="1" applyProtection="1">
      <alignment vertical="center" shrinkToFit="1"/>
      <protection locked="0"/>
    </xf>
    <xf numFmtId="49" fontId="45" fillId="0" borderId="0" xfId="1" applyNumberFormat="1" applyFont="1" applyAlignment="1" applyProtection="1">
      <alignment vertical="center" shrinkToFit="1"/>
      <protection locked="0"/>
    </xf>
    <xf numFmtId="49" fontId="45" fillId="0" borderId="0" xfId="1" applyNumberFormat="1" applyFont="1" applyAlignment="1" applyProtection="1">
      <alignment horizontal="left" vertical="center" shrinkToFit="1"/>
      <protection locked="0"/>
    </xf>
    <xf numFmtId="49" fontId="52" fillId="0" borderId="0" xfId="1" applyNumberFormat="1" applyFont="1" applyAlignment="1" applyProtection="1">
      <alignment horizontal="center" vertical="center"/>
      <protection locked="0"/>
    </xf>
    <xf numFmtId="3" fontId="47" fillId="7" borderId="15" xfId="13" applyNumberFormat="1" applyFont="1" applyFill="1" applyBorder="1" applyProtection="1">
      <alignment vertical="center"/>
      <protection locked="0"/>
    </xf>
    <xf numFmtId="3" fontId="47" fillId="7" borderId="27" xfId="13" applyNumberFormat="1" applyFont="1" applyFill="1" applyBorder="1" applyProtection="1">
      <alignment vertical="center"/>
      <protection locked="0"/>
    </xf>
    <xf numFmtId="0" fontId="29" fillId="9" borderId="48" xfId="13" applyFont="1" applyFill="1" applyBorder="1" applyAlignment="1" applyProtection="1">
      <alignment horizontal="center" vertical="center" wrapText="1"/>
      <protection locked="0"/>
    </xf>
    <xf numFmtId="3" fontId="47" fillId="7" borderId="48" xfId="13" applyNumberFormat="1" applyFont="1" applyFill="1" applyBorder="1" applyProtection="1">
      <alignment vertical="center"/>
      <protection locked="0"/>
    </xf>
    <xf numFmtId="0" fontId="30" fillId="2" borderId="0" xfId="1" applyFont="1" applyFill="1" applyProtection="1">
      <alignment vertical="center"/>
      <protection locked="0"/>
    </xf>
    <xf numFmtId="0" fontId="29" fillId="9" borderId="74" xfId="13" applyFont="1" applyFill="1" applyBorder="1" applyProtection="1">
      <alignment vertical="center"/>
      <protection locked="0"/>
    </xf>
    <xf numFmtId="0" fontId="29" fillId="9" borderId="75" xfId="13" applyFont="1" applyFill="1" applyBorder="1" applyProtection="1">
      <alignment vertical="center"/>
      <protection locked="0"/>
    </xf>
    <xf numFmtId="0" fontId="46" fillId="0" borderId="0" xfId="13" applyFont="1" applyAlignment="1" applyProtection="1">
      <alignment horizontal="center" vertical="center" wrapText="1"/>
      <protection locked="0"/>
    </xf>
    <xf numFmtId="3" fontId="47" fillId="0" borderId="0" xfId="13" applyNumberFormat="1" applyFont="1" applyProtection="1">
      <alignment vertical="center"/>
      <protection locked="0"/>
    </xf>
    <xf numFmtId="3" fontId="48" fillId="0" borderId="0" xfId="13" applyNumberFormat="1" applyFont="1" applyAlignment="1" applyProtection="1">
      <alignment horizontal="left" vertical="center"/>
      <protection locked="0"/>
    </xf>
    <xf numFmtId="0" fontId="10" fillId="9" borderId="35" xfId="1" applyFont="1" applyFill="1" applyBorder="1" applyProtection="1">
      <alignment vertical="center"/>
      <protection locked="0"/>
    </xf>
    <xf numFmtId="0" fontId="21" fillId="8" borderId="27" xfId="1" applyFont="1" applyFill="1" applyBorder="1" applyAlignment="1" applyProtection="1">
      <alignment horizontal="center" vertical="center"/>
      <protection locked="0"/>
    </xf>
    <xf numFmtId="49" fontId="49" fillId="2" borderId="27" xfId="1" applyNumberFormat="1" applyFont="1" applyFill="1" applyBorder="1" applyAlignment="1" applyProtection="1">
      <alignment horizontal="center" vertical="center" wrapText="1"/>
      <protection locked="0"/>
    </xf>
    <xf numFmtId="49" fontId="21" fillId="2" borderId="27" xfId="1" applyNumberFormat="1" applyFont="1" applyFill="1" applyBorder="1" applyAlignment="1" applyProtection="1">
      <alignment horizontal="center" vertical="center" wrapText="1"/>
      <protection locked="0"/>
    </xf>
    <xf numFmtId="0" fontId="30" fillId="0" borderId="0" xfId="1" applyFont="1" applyAlignment="1" applyProtection="1">
      <alignment horizontal="center" vertical="center"/>
      <protection locked="0"/>
    </xf>
    <xf numFmtId="0" fontId="35" fillId="0" borderId="0" xfId="1" applyFont="1">
      <alignment vertical="center"/>
    </xf>
    <xf numFmtId="49" fontId="21" fillId="0" borderId="0" xfId="1" applyNumberFormat="1" applyFont="1">
      <alignment vertical="center"/>
    </xf>
    <xf numFmtId="3" fontId="47" fillId="7" borderId="15" xfId="13" applyNumberFormat="1" applyFont="1" applyFill="1" applyBorder="1">
      <alignment vertical="center"/>
    </xf>
    <xf numFmtId="3" fontId="48" fillId="0" borderId="17" xfId="13" applyNumberFormat="1" applyFont="1" applyBorder="1" applyAlignment="1">
      <alignment horizontal="left" vertical="center"/>
    </xf>
    <xf numFmtId="3" fontId="47" fillId="7" borderId="27" xfId="13" applyNumberFormat="1" applyFont="1" applyFill="1" applyBorder="1">
      <alignment vertical="center"/>
    </xf>
    <xf numFmtId="0" fontId="29" fillId="9" borderId="48" xfId="13" applyFont="1" applyFill="1" applyBorder="1" applyAlignment="1">
      <alignment horizontal="center" vertical="center" wrapText="1"/>
    </xf>
    <xf numFmtId="3" fontId="47" fillId="7" borderId="48" xfId="13" applyNumberFormat="1" applyFont="1" applyFill="1" applyBorder="1">
      <alignment vertical="center"/>
    </xf>
    <xf numFmtId="0" fontId="29" fillId="9" borderId="76" xfId="13" applyFont="1" applyFill="1" applyBorder="1" applyAlignment="1">
      <alignment horizontal="center" vertical="center"/>
    </xf>
    <xf numFmtId="0" fontId="29" fillId="9" borderId="17" xfId="13" applyFont="1" applyFill="1" applyBorder="1" applyAlignment="1">
      <alignment horizontal="center" vertical="center"/>
    </xf>
    <xf numFmtId="0" fontId="10" fillId="9" borderId="26" xfId="1" applyFont="1" applyFill="1" applyBorder="1">
      <alignment vertical="center"/>
    </xf>
    <xf numFmtId="0" fontId="21" fillId="8" borderId="27" xfId="1" applyFont="1" applyFill="1" applyBorder="1" applyAlignment="1">
      <alignment horizontal="center" vertical="center" wrapText="1" shrinkToFit="1"/>
    </xf>
    <xf numFmtId="49" fontId="49" fillId="2" borderId="27" xfId="1" applyNumberFormat="1" applyFont="1" applyFill="1" applyBorder="1" applyAlignment="1">
      <alignment horizontal="center" vertical="center" wrapText="1"/>
    </xf>
    <xf numFmtId="0" fontId="21" fillId="2" borderId="27" xfId="1" applyFont="1" applyFill="1" applyBorder="1" applyAlignment="1">
      <alignment horizontal="center" vertical="center"/>
    </xf>
    <xf numFmtId="180" fontId="77" fillId="0" borderId="26" xfId="1" applyNumberFormat="1" applyFont="1" applyBorder="1" applyAlignment="1">
      <alignment horizontal="center" vertical="center" wrapText="1"/>
    </xf>
    <xf numFmtId="0" fontId="20" fillId="0" borderId="0" xfId="1" applyFont="1" applyProtection="1">
      <alignment vertical="center"/>
      <protection locked="0"/>
    </xf>
    <xf numFmtId="0" fontId="20" fillId="0" borderId="0" xfId="1" applyFont="1" applyAlignment="1" applyProtection="1">
      <alignment horizontal="center" vertical="center"/>
      <protection locked="0"/>
    </xf>
    <xf numFmtId="0" fontId="20" fillId="0" borderId="33" xfId="1" applyFont="1" applyBorder="1" applyProtection="1">
      <alignment vertical="center"/>
      <protection locked="0"/>
    </xf>
    <xf numFmtId="0" fontId="20" fillId="0" borderId="0" xfId="11" applyFont="1" applyAlignment="1" applyProtection="1">
      <alignment horizontal="center" vertical="center" shrinkToFit="1"/>
      <protection locked="0"/>
    </xf>
    <xf numFmtId="0" fontId="20" fillId="0" borderId="0" xfId="1" applyFont="1" applyAlignment="1" applyProtection="1">
      <alignment vertical="center" wrapText="1"/>
      <protection locked="0"/>
    </xf>
    <xf numFmtId="0" fontId="76" fillId="0" borderId="28" xfId="1" applyFont="1" applyBorder="1" applyAlignment="1" applyProtection="1">
      <alignment horizontal="center" vertical="center" wrapText="1"/>
      <protection locked="0"/>
    </xf>
    <xf numFmtId="0" fontId="76" fillId="0" borderId="26" xfId="1" applyFont="1" applyBorder="1" applyAlignment="1" applyProtection="1">
      <alignment vertical="center" wrapText="1"/>
      <protection locked="0"/>
    </xf>
    <xf numFmtId="180" fontId="77" fillId="0" borderId="26" xfId="1" applyNumberFormat="1" applyFont="1" applyBorder="1" applyAlignment="1" applyProtection="1">
      <alignment horizontal="center" vertical="center" wrapText="1"/>
      <protection locked="0"/>
    </xf>
    <xf numFmtId="0" fontId="71" fillId="0" borderId="0" xfId="1" applyFont="1" applyAlignment="1" applyProtection="1">
      <alignment vertical="center" wrapText="1"/>
      <protection locked="0"/>
    </xf>
    <xf numFmtId="0" fontId="71" fillId="0" borderId="0" xfId="1" applyFont="1" applyProtection="1">
      <alignment vertical="center"/>
      <protection locked="0"/>
    </xf>
    <xf numFmtId="180" fontId="77" fillId="0" borderId="26" xfId="1" applyNumberFormat="1" applyFont="1" applyBorder="1" applyAlignment="1" applyProtection="1">
      <alignment horizontal="center" vertical="center"/>
      <protection locked="0"/>
    </xf>
    <xf numFmtId="0" fontId="76" fillId="0" borderId="26" xfId="1" applyFont="1" applyBorder="1" applyProtection="1">
      <alignment vertical="center"/>
      <protection locked="0"/>
    </xf>
    <xf numFmtId="0" fontId="76" fillId="0" borderId="28" xfId="1" applyFont="1" applyBorder="1" applyAlignment="1" applyProtection="1">
      <alignment horizontal="center" vertical="center"/>
      <protection locked="0"/>
    </xf>
    <xf numFmtId="0" fontId="76" fillId="0" borderId="12" xfId="1" applyFont="1" applyBorder="1" applyAlignment="1" applyProtection="1">
      <alignment horizontal="center" vertical="center"/>
      <protection locked="0"/>
    </xf>
    <xf numFmtId="180" fontId="77" fillId="0" borderId="35" xfId="1" applyNumberFormat="1" applyFont="1" applyBorder="1" applyAlignment="1" applyProtection="1">
      <alignment horizontal="center" vertical="center"/>
      <protection locked="0"/>
    </xf>
    <xf numFmtId="0" fontId="76" fillId="0" borderId="35" xfId="1" applyFont="1" applyBorder="1" applyProtection="1">
      <alignment vertical="center"/>
      <protection locked="0"/>
    </xf>
    <xf numFmtId="0" fontId="76" fillId="0" borderId="26" xfId="1" applyFont="1" applyBorder="1" applyAlignment="1" applyProtection="1">
      <alignment horizontal="center" vertical="center" wrapText="1"/>
      <protection locked="0"/>
    </xf>
    <xf numFmtId="0" fontId="27" fillId="0" borderId="27" xfId="11" applyFont="1" applyBorder="1" applyAlignment="1">
      <alignment horizontal="center" vertical="center" shrinkToFit="1"/>
    </xf>
    <xf numFmtId="0" fontId="33" fillId="0" borderId="48" xfId="11" applyFont="1" applyBorder="1" applyAlignment="1">
      <alignment horizontal="right" vertical="center" shrinkToFit="1"/>
    </xf>
    <xf numFmtId="0" fontId="33" fillId="0" borderId="28" xfId="11" applyFont="1" applyBorder="1" applyAlignment="1">
      <alignment horizontal="right" vertical="center" shrinkToFit="1"/>
    </xf>
    <xf numFmtId="0" fontId="20" fillId="0" borderId="17" xfId="0" applyFont="1" applyBorder="1" applyAlignment="1">
      <alignment horizontal="center" vertical="center" wrapText="1"/>
    </xf>
    <xf numFmtId="0" fontId="20" fillId="0" borderId="23" xfId="0" applyFont="1" applyBorder="1" applyAlignment="1">
      <alignment horizontal="center" vertical="center" wrapText="1"/>
    </xf>
    <xf numFmtId="0" fontId="71" fillId="0" borderId="23" xfId="0" applyFont="1" applyBorder="1" applyAlignment="1">
      <alignment horizontal="center" vertical="center" wrapText="1"/>
    </xf>
    <xf numFmtId="0" fontId="76" fillId="0" borderId="28" xfId="1" applyFont="1" applyBorder="1" applyAlignment="1">
      <alignment horizontal="center" vertical="center" wrapText="1"/>
    </xf>
    <xf numFmtId="0" fontId="76" fillId="0" borderId="26" xfId="1" applyFont="1" applyBorder="1" applyAlignment="1">
      <alignment vertical="center" wrapText="1"/>
    </xf>
    <xf numFmtId="0" fontId="20" fillId="0" borderId="23" xfId="1" applyFont="1" applyBorder="1" applyAlignment="1">
      <alignment horizontal="center" vertical="center" wrapText="1"/>
    </xf>
    <xf numFmtId="0" fontId="76" fillId="0" borderId="23" xfId="1" applyFont="1" applyBorder="1" applyAlignment="1">
      <alignment vertical="center" wrapText="1"/>
    </xf>
    <xf numFmtId="180" fontId="77" fillId="0" borderId="23" xfId="1" applyNumberFormat="1" applyFont="1" applyBorder="1" applyAlignment="1">
      <alignment horizontal="center" vertical="center" wrapText="1"/>
    </xf>
    <xf numFmtId="0" fontId="3" fillId="0" borderId="0" xfId="2" applyFont="1" applyAlignment="1">
      <alignment horizontal="center" vertical="center"/>
    </xf>
    <xf numFmtId="0" fontId="6" fillId="0" borderId="0" xfId="2" applyFont="1" applyAlignment="1">
      <alignment horizontal="center" vertical="center"/>
    </xf>
    <xf numFmtId="0" fontId="27" fillId="0" borderId="0" xfId="11" applyFont="1" applyAlignment="1">
      <alignment horizontal="left" vertical="center"/>
    </xf>
    <xf numFmtId="0" fontId="3" fillId="0" borderId="0" xfId="11" applyFont="1" applyAlignment="1">
      <alignment horizontal="center" vertical="center"/>
    </xf>
    <xf numFmtId="0" fontId="6" fillId="0" borderId="0" xfId="11" applyFont="1" applyAlignment="1">
      <alignment horizontal="center" vertical="center"/>
    </xf>
    <xf numFmtId="176" fontId="29" fillId="0" borderId="0" xfId="11" applyNumberFormat="1" applyFont="1" applyAlignment="1" applyProtection="1">
      <alignment horizontal="center" vertical="center"/>
      <protection locked="0"/>
    </xf>
    <xf numFmtId="49" fontId="29" fillId="0" borderId="0" xfId="11" applyNumberFormat="1" applyFont="1" applyAlignment="1" applyProtection="1">
      <alignment horizontal="center" vertical="center"/>
      <protection locked="0"/>
    </xf>
    <xf numFmtId="177" fontId="29" fillId="0" borderId="0" xfId="11" applyNumberFormat="1" applyFont="1" applyAlignment="1" applyProtection="1">
      <alignment horizontal="center" vertical="center" shrinkToFit="1"/>
      <protection locked="0"/>
    </xf>
    <xf numFmtId="0" fontId="41" fillId="0" borderId="0" xfId="1" applyFont="1" applyAlignment="1">
      <alignment horizontal="center" vertical="center"/>
    </xf>
    <xf numFmtId="0" fontId="23" fillId="0" borderId="0" xfId="1" applyFont="1" applyAlignment="1" applyProtection="1">
      <alignment horizontal="left" vertical="center" indent="1"/>
      <protection locked="0"/>
    </xf>
    <xf numFmtId="0" fontId="42" fillId="0" borderId="0" xfId="1" applyFont="1" applyAlignment="1" applyProtection="1">
      <alignment horizontal="center" vertical="center"/>
      <protection locked="0"/>
    </xf>
    <xf numFmtId="0" fontId="27" fillId="0" borderId="0" xfId="1" applyFont="1" applyAlignment="1">
      <alignment horizontal="left" vertical="center" wrapText="1"/>
    </xf>
    <xf numFmtId="0" fontId="27" fillId="0" borderId="0" xfId="1" applyFont="1" applyAlignment="1">
      <alignment horizontal="center" vertical="center"/>
    </xf>
    <xf numFmtId="0" fontId="27" fillId="0" borderId="0" xfId="1" applyFont="1" applyAlignment="1" applyProtection="1">
      <alignment horizontal="left" vertical="center"/>
      <protection locked="0"/>
    </xf>
    <xf numFmtId="0" fontId="27" fillId="0" borderId="0" xfId="1" applyFont="1" applyAlignment="1">
      <alignment vertical="center" wrapText="1"/>
    </xf>
    <xf numFmtId="0" fontId="3" fillId="0" borderId="0" xfId="1" applyFont="1" applyAlignment="1">
      <alignment vertical="center" wrapText="1"/>
    </xf>
    <xf numFmtId="0" fontId="74" fillId="0" borderId="0" xfId="1" applyFont="1" applyAlignment="1">
      <alignment horizontal="center" vertical="center" wrapText="1"/>
    </xf>
    <xf numFmtId="0" fontId="74" fillId="0" borderId="0" xfId="1" applyFont="1" applyAlignment="1">
      <alignment horizontal="center" vertical="center"/>
    </xf>
    <xf numFmtId="0" fontId="20" fillId="0" borderId="0" xfId="1" applyFont="1" applyAlignment="1">
      <alignment horizontal="center" vertical="center" wrapText="1"/>
    </xf>
    <xf numFmtId="0" fontId="76" fillId="0" borderId="0" xfId="1" applyFont="1" applyAlignment="1">
      <alignment vertical="center" wrapText="1"/>
    </xf>
    <xf numFmtId="0" fontId="76" fillId="0" borderId="0" xfId="1" applyFont="1" applyAlignment="1" applyProtection="1">
      <alignment vertical="center" wrapText="1"/>
      <protection locked="0"/>
    </xf>
    <xf numFmtId="0" fontId="3" fillId="0" borderId="0" xfId="1" applyFont="1" applyAlignment="1">
      <alignment horizontal="left" vertical="center" wrapText="1"/>
    </xf>
    <xf numFmtId="179" fontId="29" fillId="0" borderId="0" xfId="1" applyNumberFormat="1" applyFont="1" applyAlignment="1" applyProtection="1">
      <alignment horizontal="left" vertical="center"/>
      <protection locked="0"/>
    </xf>
    <xf numFmtId="0" fontId="74" fillId="0" borderId="0" xfId="1" applyFont="1" applyAlignment="1" applyProtection="1">
      <alignment horizontal="center" vertical="center" wrapText="1"/>
      <protection locked="0"/>
    </xf>
    <xf numFmtId="0" fontId="74" fillId="0" borderId="0" xfId="1" applyFont="1" applyAlignment="1" applyProtection="1">
      <alignment horizontal="center" vertical="center"/>
      <protection locked="0"/>
    </xf>
    <xf numFmtId="0" fontId="27" fillId="0" borderId="48" xfId="11" applyFont="1" applyBorder="1" applyAlignment="1" applyProtection="1">
      <alignment horizontal="right" vertical="center" shrinkToFit="1"/>
      <protection locked="0"/>
    </xf>
    <xf numFmtId="0" fontId="27" fillId="0" borderId="28" xfId="11" applyFont="1" applyBorder="1" applyAlignment="1" applyProtection="1">
      <alignment horizontal="right" vertical="center" shrinkToFit="1"/>
      <protection locked="0"/>
    </xf>
    <xf numFmtId="0" fontId="20" fillId="0" borderId="0" xfId="1" applyFont="1" applyAlignment="1" applyProtection="1">
      <alignment horizontal="center" vertical="center" wrapText="1"/>
      <protection locked="0"/>
    </xf>
    <xf numFmtId="0" fontId="76" fillId="0" borderId="23" xfId="1" applyFont="1" applyBorder="1" applyAlignment="1" applyProtection="1">
      <alignment vertical="center" wrapText="1"/>
      <protection locked="0"/>
    </xf>
    <xf numFmtId="0" fontId="76" fillId="0" borderId="35" xfId="1" applyFont="1" applyBorder="1" applyAlignment="1" applyProtection="1">
      <alignment horizontal="center" vertical="center" wrapText="1"/>
      <protection locked="0"/>
    </xf>
    <xf numFmtId="0" fontId="76" fillId="0" borderId="35" xfId="1" applyFont="1" applyBorder="1" applyAlignment="1" applyProtection="1">
      <alignment vertical="center" wrapText="1"/>
      <protection locked="0"/>
    </xf>
    <xf numFmtId="180" fontId="77" fillId="0" borderId="35" xfId="1" applyNumberFormat="1" applyFont="1" applyBorder="1" applyAlignment="1" applyProtection="1">
      <alignment horizontal="center" vertical="center" wrapText="1"/>
      <protection locked="0"/>
    </xf>
    <xf numFmtId="180" fontId="77" fillId="0" borderId="35" xfId="1" applyNumberFormat="1" applyFont="1" applyBorder="1" applyAlignment="1">
      <alignment horizontal="center" vertical="center" wrapText="1"/>
    </xf>
    <xf numFmtId="0" fontId="18" fillId="0" borderId="0" xfId="1" applyFont="1" applyProtection="1">
      <alignment vertical="center"/>
      <protection hidden="1"/>
    </xf>
    <xf numFmtId="38" fontId="65" fillId="7" borderId="26" xfId="16" applyFont="1" applyFill="1" applyBorder="1" applyAlignment="1" applyProtection="1">
      <alignment horizontal="center" vertical="center" shrinkToFit="1"/>
      <protection locked="0"/>
    </xf>
    <xf numFmtId="38" fontId="65" fillId="7" borderId="35" xfId="16" applyFont="1" applyFill="1" applyBorder="1" applyAlignment="1" applyProtection="1">
      <alignment horizontal="center" vertical="center" shrinkToFit="1"/>
      <protection locked="0"/>
    </xf>
    <xf numFmtId="38" fontId="65" fillId="7" borderId="23" xfId="16" applyFont="1" applyFill="1" applyBorder="1" applyAlignment="1" applyProtection="1">
      <alignment horizontal="center" vertical="center" shrinkToFit="1"/>
      <protection locked="0"/>
    </xf>
    <xf numFmtId="38" fontId="65" fillId="7" borderId="26" xfId="16" applyFont="1" applyFill="1" applyBorder="1" applyAlignment="1" applyProtection="1">
      <alignment horizontal="center" vertical="center" shrinkToFit="1"/>
    </xf>
    <xf numFmtId="38" fontId="65" fillId="7" borderId="35" xfId="16" applyFont="1" applyFill="1" applyBorder="1" applyAlignment="1" applyProtection="1">
      <alignment horizontal="center" vertical="center" shrinkToFit="1"/>
    </xf>
    <xf numFmtId="38" fontId="61" fillId="14" borderId="88" xfId="20" applyFont="1" applyFill="1" applyBorder="1" applyAlignment="1" applyProtection="1">
      <alignment horizontal="center" vertical="center"/>
    </xf>
    <xf numFmtId="38" fontId="61" fillId="14" borderId="84" xfId="20" applyFont="1" applyFill="1" applyBorder="1" applyAlignment="1" applyProtection="1">
      <alignment horizontal="center" vertical="center"/>
    </xf>
    <xf numFmtId="38" fontId="61" fillId="14" borderId="126" xfId="20" applyFont="1" applyFill="1" applyBorder="1" applyAlignment="1" applyProtection="1">
      <alignment horizontal="center" vertical="center"/>
    </xf>
    <xf numFmtId="38" fontId="61" fillId="14" borderId="89" xfId="20" applyFont="1" applyFill="1" applyBorder="1" applyAlignment="1" applyProtection="1">
      <alignment horizontal="center" vertical="center"/>
    </xf>
    <xf numFmtId="38" fontId="17" fillId="14" borderId="88" xfId="20" applyFont="1" applyFill="1" applyBorder="1" applyAlignment="1" applyProtection="1">
      <alignment horizontal="center" vertical="center"/>
    </xf>
    <xf numFmtId="38" fontId="17" fillId="14" borderId="84" xfId="20" applyFont="1" applyFill="1" applyBorder="1" applyAlignment="1" applyProtection="1">
      <alignment horizontal="center" vertical="center"/>
    </xf>
    <xf numFmtId="38" fontId="17" fillId="14" borderId="126" xfId="20" applyFont="1" applyFill="1" applyBorder="1" applyAlignment="1" applyProtection="1">
      <alignment horizontal="center" vertical="center"/>
    </xf>
    <xf numFmtId="38" fontId="17" fillId="14" borderId="89" xfId="20" applyFont="1" applyFill="1" applyBorder="1" applyAlignment="1" applyProtection="1">
      <alignment horizontal="center" vertical="center"/>
    </xf>
    <xf numFmtId="38" fontId="17" fillId="14" borderId="99" xfId="20" applyFont="1" applyFill="1" applyBorder="1" applyAlignment="1" applyProtection="1">
      <alignment horizontal="center" vertical="center"/>
    </xf>
    <xf numFmtId="176" fontId="55" fillId="10" borderId="162" xfId="12" applyNumberFormat="1" applyFont="1" applyFill="1" applyBorder="1" applyAlignment="1">
      <alignment horizontal="center" vertical="center"/>
    </xf>
    <xf numFmtId="176" fontId="55" fillId="10" borderId="124" xfId="19" applyNumberFormat="1" applyFont="1" applyFill="1" applyBorder="1" applyAlignment="1" applyProtection="1">
      <alignment horizontal="center" vertical="center"/>
    </xf>
    <xf numFmtId="176" fontId="55" fillId="10" borderId="99" xfId="19" applyNumberFormat="1" applyFont="1" applyFill="1" applyBorder="1" applyAlignment="1" applyProtection="1">
      <alignment horizontal="center" vertical="center"/>
    </xf>
    <xf numFmtId="179" fontId="30" fillId="2" borderId="163" xfId="20" applyNumberFormat="1" applyFont="1" applyFill="1" applyBorder="1" applyAlignment="1" applyProtection="1">
      <alignment horizontal="center" vertical="center"/>
      <protection locked="0"/>
    </xf>
    <xf numFmtId="38" fontId="55" fillId="10" borderId="1" xfId="20" applyFont="1" applyFill="1" applyBorder="1" applyAlignment="1" applyProtection="1">
      <alignment horizontal="center" vertical="center"/>
    </xf>
    <xf numFmtId="38" fontId="30" fillId="0" borderId="4" xfId="20" applyFont="1" applyFill="1" applyBorder="1" applyAlignment="1" applyProtection="1">
      <alignment horizontal="center" vertical="center"/>
      <protection locked="0"/>
    </xf>
    <xf numFmtId="38" fontId="55" fillId="10" borderId="176" xfId="20" applyFont="1" applyFill="1" applyBorder="1" applyAlignment="1" applyProtection="1">
      <alignment horizontal="center" vertical="center"/>
    </xf>
    <xf numFmtId="38" fontId="17" fillId="14" borderId="177" xfId="20" applyFont="1" applyFill="1" applyBorder="1" applyAlignment="1" applyProtection="1">
      <alignment horizontal="center" vertical="center"/>
    </xf>
    <xf numFmtId="181" fontId="30" fillId="0" borderId="106" xfId="12" applyNumberFormat="1" applyFont="1" applyBorder="1" applyAlignment="1" applyProtection="1">
      <alignment horizontal="center" vertical="center" shrinkToFit="1"/>
      <protection locked="0"/>
    </xf>
    <xf numFmtId="176" fontId="30" fillId="0" borderId="106" xfId="12" applyNumberFormat="1" applyFont="1" applyBorder="1" applyAlignment="1" applyProtection="1">
      <alignment horizontal="center" vertical="center" shrinkToFit="1"/>
      <protection locked="0"/>
    </xf>
    <xf numFmtId="176" fontId="54" fillId="0" borderId="106" xfId="20" applyNumberFormat="1" applyFont="1" applyFill="1" applyBorder="1" applyAlignment="1" applyProtection="1">
      <alignment horizontal="center" vertical="center"/>
    </xf>
    <xf numFmtId="181" fontId="30" fillId="0" borderId="27" xfId="12" applyNumberFormat="1" applyFont="1" applyBorder="1" applyAlignment="1" applyProtection="1">
      <alignment horizontal="center" vertical="center" shrinkToFit="1"/>
      <protection locked="0"/>
    </xf>
    <xf numFmtId="176" fontId="30" fillId="0" borderId="27" xfId="12" applyNumberFormat="1" applyFont="1" applyBorder="1" applyAlignment="1" applyProtection="1">
      <alignment horizontal="center" vertical="center" shrinkToFit="1"/>
      <protection locked="0"/>
    </xf>
    <xf numFmtId="176" fontId="54" fillId="0" borderId="27" xfId="20" applyNumberFormat="1" applyFont="1" applyFill="1" applyBorder="1" applyAlignment="1" applyProtection="1">
      <alignment horizontal="center" vertical="center"/>
    </xf>
    <xf numFmtId="181" fontId="30" fillId="0" borderId="101" xfId="12" applyNumberFormat="1" applyFont="1" applyBorder="1" applyAlignment="1" applyProtection="1">
      <alignment horizontal="center" vertical="center" shrinkToFit="1"/>
      <protection locked="0"/>
    </xf>
    <xf numFmtId="176" fontId="30" fillId="0" borderId="101" xfId="12" applyNumberFormat="1" applyFont="1" applyBorder="1" applyAlignment="1" applyProtection="1">
      <alignment horizontal="center" vertical="center" shrinkToFit="1"/>
      <protection locked="0"/>
    </xf>
    <xf numFmtId="176" fontId="54" fillId="0" borderId="101" xfId="20" applyNumberFormat="1" applyFont="1" applyFill="1" applyBorder="1" applyAlignment="1" applyProtection="1">
      <alignment horizontal="center" vertical="center"/>
    </xf>
    <xf numFmtId="0" fontId="30" fillId="0" borderId="0" xfId="12" applyFont="1" applyAlignment="1">
      <alignment horizontal="center" vertical="center" shrinkToFit="1"/>
    </xf>
    <xf numFmtId="49" fontId="30" fillId="0" borderId="0" xfId="12" applyNumberFormat="1" applyFont="1" applyAlignment="1" applyProtection="1">
      <alignment horizontal="center" vertical="center"/>
      <protection locked="0"/>
    </xf>
    <xf numFmtId="176" fontId="55" fillId="0" borderId="0" xfId="12" applyNumberFormat="1" applyFont="1" applyAlignment="1">
      <alignment horizontal="center" vertical="center"/>
    </xf>
    <xf numFmtId="176" fontId="80" fillId="0" borderId="0" xfId="12" applyNumberFormat="1" applyFont="1" applyAlignment="1">
      <alignment horizontal="center" vertical="center"/>
    </xf>
    <xf numFmtId="49" fontId="61" fillId="0" borderId="0" xfId="12" applyNumberFormat="1" applyFont="1" applyAlignment="1">
      <alignment horizontal="center" vertical="center"/>
    </xf>
    <xf numFmtId="38" fontId="65" fillId="7" borderId="23" xfId="16" applyFont="1" applyFill="1" applyBorder="1" applyAlignment="1" applyProtection="1">
      <alignment horizontal="center" vertical="center" shrinkToFit="1"/>
    </xf>
    <xf numFmtId="38" fontId="29" fillId="0" borderId="108" xfId="16" applyFont="1" applyFill="1" applyBorder="1" applyAlignment="1" applyProtection="1">
      <alignment horizontal="center" vertical="center" shrinkToFit="1"/>
    </xf>
    <xf numFmtId="38" fontId="29" fillId="0" borderId="181" xfId="16" applyFont="1" applyFill="1" applyBorder="1" applyAlignment="1" applyProtection="1">
      <alignment vertical="center" shrinkToFit="1"/>
      <protection locked="0"/>
    </xf>
    <xf numFmtId="38" fontId="29" fillId="0" borderId="30" xfId="16" applyFont="1" applyFill="1" applyBorder="1" applyAlignment="1" applyProtection="1">
      <alignment horizontal="center" vertical="center" shrinkToFit="1"/>
    </xf>
    <xf numFmtId="38" fontId="29" fillId="0" borderId="37" xfId="16" applyFont="1" applyFill="1" applyBorder="1" applyAlignment="1" applyProtection="1">
      <alignment vertical="center" shrinkToFit="1"/>
      <protection locked="0"/>
    </xf>
    <xf numFmtId="0" fontId="29" fillId="0" borderId="0" xfId="1" applyFont="1" applyAlignment="1" applyProtection="1">
      <alignment vertical="center" wrapText="1"/>
      <protection locked="0"/>
    </xf>
    <xf numFmtId="0" fontId="29" fillId="6" borderId="40" xfId="1" applyFont="1" applyFill="1" applyBorder="1" applyAlignment="1">
      <alignment horizontal="center" vertical="center"/>
    </xf>
    <xf numFmtId="0" fontId="29" fillId="6" borderId="40" xfId="1" applyFont="1" applyFill="1" applyBorder="1" applyAlignment="1">
      <alignment horizontal="center" vertical="center" wrapText="1" shrinkToFit="1"/>
    </xf>
    <xf numFmtId="0" fontId="29" fillId="6" borderId="43" xfId="1" applyFont="1" applyFill="1" applyBorder="1" applyAlignment="1">
      <alignment horizontal="center" vertical="center"/>
    </xf>
    <xf numFmtId="0" fontId="29" fillId="6" borderId="38" xfId="1" applyFont="1" applyFill="1" applyBorder="1" applyAlignment="1">
      <alignment horizontal="center" vertical="center"/>
    </xf>
    <xf numFmtId="176" fontId="29" fillId="0" borderId="106" xfId="1" applyNumberFormat="1" applyFont="1" applyBorder="1" applyAlignment="1">
      <alignment horizontal="center" vertical="center" shrinkToFit="1"/>
    </xf>
    <xf numFmtId="176" fontId="29" fillId="0" borderId="27" xfId="1" applyNumberFormat="1" applyFont="1" applyBorder="1" applyAlignment="1">
      <alignment horizontal="center" vertical="center" shrinkToFit="1"/>
    </xf>
    <xf numFmtId="38" fontId="29" fillId="0" borderId="27" xfId="17" applyFont="1" applyFill="1" applyBorder="1" applyAlignment="1" applyProtection="1">
      <alignment horizontal="center" vertical="center" shrinkToFit="1"/>
    </xf>
    <xf numFmtId="49" fontId="64" fillId="0" borderId="0" xfId="1" applyNumberFormat="1" applyFont="1" applyAlignment="1">
      <alignment horizontal="right" vertical="center" shrinkToFit="1"/>
    </xf>
    <xf numFmtId="0" fontId="10" fillId="0" borderId="34" xfId="5" applyFont="1" applyBorder="1" applyAlignment="1" applyProtection="1">
      <alignment horizontal="center" vertical="center"/>
      <protection hidden="1"/>
    </xf>
    <xf numFmtId="0" fontId="10" fillId="0" borderId="22" xfId="5" applyFont="1" applyBorder="1" applyAlignment="1" applyProtection="1">
      <alignment horizontal="center" vertical="center"/>
      <protection hidden="1"/>
    </xf>
    <xf numFmtId="0" fontId="10" fillId="0" borderId="35" xfId="5" applyFont="1" applyBorder="1" applyAlignment="1" applyProtection="1">
      <alignment horizontal="center" vertical="center"/>
      <protection hidden="1"/>
    </xf>
    <xf numFmtId="0" fontId="10" fillId="0" borderId="23" xfId="5" applyFont="1" applyBorder="1" applyAlignment="1" applyProtection="1">
      <alignment horizontal="center" vertical="center"/>
      <protection hidden="1"/>
    </xf>
    <xf numFmtId="0" fontId="10" fillId="0" borderId="35" xfId="6" applyFont="1" applyFill="1" applyBorder="1" applyAlignment="1" applyProtection="1">
      <alignment horizontal="center" vertical="center" wrapText="1"/>
      <protection hidden="1"/>
    </xf>
    <xf numFmtId="0" fontId="10" fillId="0" borderId="23" xfId="6" applyFont="1" applyFill="1" applyBorder="1" applyAlignment="1" applyProtection="1">
      <alignment horizontal="center" vertical="center" wrapText="1"/>
      <protection hidden="1"/>
    </xf>
    <xf numFmtId="0" fontId="12" fillId="0" borderId="0" xfId="1" applyFont="1" applyAlignment="1" applyProtection="1">
      <alignment horizontal="center" vertical="center"/>
      <protection hidden="1"/>
    </xf>
    <xf numFmtId="0" fontId="10" fillId="0" borderId="35" xfId="3" applyFont="1" applyBorder="1" applyAlignment="1" applyProtection="1">
      <alignment horizontal="center" vertical="center" wrapText="1"/>
      <protection hidden="1"/>
    </xf>
    <xf numFmtId="0" fontId="10" fillId="0" borderId="23" xfId="3" applyFont="1" applyBorder="1" applyAlignment="1" applyProtection="1">
      <alignment horizontal="center" vertical="center" wrapText="1"/>
      <protection hidden="1"/>
    </xf>
    <xf numFmtId="0" fontId="15" fillId="0" borderId="0" xfId="1" applyFont="1" applyAlignment="1" applyProtection="1">
      <alignment horizontal="center" vertical="center"/>
      <protection hidden="1"/>
    </xf>
    <xf numFmtId="0" fontId="16" fillId="0" borderId="0" xfId="1" applyFont="1" applyAlignment="1" applyProtection="1">
      <alignment horizontal="center" vertical="center"/>
      <protection hidden="1"/>
    </xf>
    <xf numFmtId="0" fontId="17" fillId="0" borderId="4" xfId="1" applyFont="1" applyBorder="1" applyAlignment="1" applyProtection="1">
      <alignment horizontal="right" vertical="center"/>
      <protection hidden="1"/>
    </xf>
    <xf numFmtId="0" fontId="17" fillId="0" borderId="0" xfId="1" applyFont="1" applyAlignment="1" applyProtection="1">
      <alignment horizontal="right" vertical="center"/>
      <protection hidden="1"/>
    </xf>
    <xf numFmtId="49" fontId="10" fillId="0" borderId="1" xfId="1" applyNumberFormat="1" applyFont="1" applyBorder="1" applyAlignment="1" applyProtection="1">
      <alignment horizontal="center" vertical="center"/>
      <protection locked="0"/>
    </xf>
    <xf numFmtId="49" fontId="10" fillId="0" borderId="2" xfId="1" applyNumberFormat="1" applyFont="1" applyBorder="1" applyAlignment="1" applyProtection="1">
      <alignment horizontal="center" vertical="center"/>
      <protection locked="0"/>
    </xf>
    <xf numFmtId="49" fontId="10" fillId="0" borderId="3" xfId="1" applyNumberFormat="1" applyFont="1" applyBorder="1" applyAlignment="1" applyProtection="1">
      <alignment horizontal="center" vertical="center"/>
      <protection locked="0"/>
    </xf>
    <xf numFmtId="0" fontId="18" fillId="5" borderId="0" xfId="1" applyFont="1" applyFill="1" applyAlignment="1" applyProtection="1">
      <alignment horizontal="center" vertical="center"/>
      <protection hidden="1"/>
    </xf>
    <xf numFmtId="49" fontId="10" fillId="0" borderId="5" xfId="1" applyNumberFormat="1" applyFont="1" applyBorder="1" applyAlignment="1" applyProtection="1">
      <alignment horizontal="center" vertical="center"/>
      <protection locked="0"/>
    </xf>
    <xf numFmtId="49" fontId="10" fillId="0" borderId="7" xfId="1" applyNumberFormat="1" applyFont="1" applyBorder="1" applyAlignment="1" applyProtection="1">
      <alignment horizontal="center" vertical="center"/>
      <protection locked="0"/>
    </xf>
    <xf numFmtId="0" fontId="19" fillId="2" borderId="0" xfId="5" applyFont="1" applyFill="1" applyAlignment="1" applyProtection="1">
      <alignment vertical="top" wrapText="1"/>
      <protection hidden="1"/>
    </xf>
    <xf numFmtId="0" fontId="10" fillId="0" borderId="27" xfId="3" applyFont="1" applyBorder="1" applyAlignment="1" applyProtection="1">
      <alignment horizontal="left" vertical="center" wrapText="1"/>
      <protection hidden="1"/>
    </xf>
    <xf numFmtId="0" fontId="10" fillId="0" borderId="28" xfId="3" applyFont="1" applyBorder="1" applyAlignment="1" applyProtection="1">
      <alignment horizontal="left" vertical="center" wrapText="1"/>
      <protection hidden="1"/>
    </xf>
    <xf numFmtId="0" fontId="10" fillId="6" borderId="40" xfId="1" applyFont="1" applyFill="1" applyBorder="1" applyAlignment="1" applyProtection="1">
      <alignment horizontal="center" vertical="center"/>
      <protection hidden="1"/>
    </xf>
    <xf numFmtId="0" fontId="10" fillId="6" borderId="41" xfId="1" applyFont="1" applyFill="1" applyBorder="1" applyAlignment="1" applyProtection="1">
      <alignment horizontal="center" vertical="center"/>
      <protection hidden="1"/>
    </xf>
    <xf numFmtId="0" fontId="10" fillId="0" borderId="35" xfId="5" applyFont="1" applyBorder="1" applyAlignment="1" applyProtection="1">
      <alignment horizontal="center" vertical="center" wrapText="1"/>
      <protection hidden="1"/>
    </xf>
    <xf numFmtId="0" fontId="10" fillId="0" borderId="23" xfId="5" applyFont="1" applyBorder="1" applyAlignment="1" applyProtection="1">
      <alignment horizontal="center" vertical="center" wrapText="1"/>
      <protection hidden="1"/>
    </xf>
    <xf numFmtId="0" fontId="19" fillId="2" borderId="33" xfId="5" applyFont="1" applyFill="1" applyBorder="1" applyAlignment="1" applyProtection="1">
      <alignment horizontal="left" vertical="top" wrapText="1"/>
      <protection hidden="1"/>
    </xf>
    <xf numFmtId="0" fontId="19" fillId="2" borderId="0" xfId="5" applyFont="1" applyFill="1" applyAlignment="1" applyProtection="1">
      <alignment horizontal="left" vertical="top" wrapText="1"/>
      <protection hidden="1"/>
    </xf>
    <xf numFmtId="38" fontId="32" fillId="0" borderId="0" xfId="7" applyFont="1" applyFill="1" applyAlignment="1" applyProtection="1">
      <alignment horizontal="right" vertical="center"/>
      <protection locked="0"/>
    </xf>
    <xf numFmtId="0" fontId="70" fillId="5" borderId="0" xfId="1" applyFont="1" applyFill="1" applyAlignment="1">
      <alignment horizontal="center" vertical="center" wrapText="1"/>
    </xf>
    <xf numFmtId="0" fontId="32" fillId="0" borderId="0" xfId="1" applyFont="1" applyAlignment="1">
      <alignment horizontal="left" vertical="center"/>
    </xf>
    <xf numFmtId="0" fontId="29" fillId="0" borderId="28" xfId="1" applyFont="1" applyBorder="1" applyAlignment="1">
      <alignment horizontal="right" vertical="center" indent="2"/>
    </xf>
    <xf numFmtId="0" fontId="29" fillId="0" borderId="26" xfId="1" applyFont="1" applyBorder="1" applyAlignment="1">
      <alignment horizontal="right" vertical="center" indent="2"/>
    </xf>
    <xf numFmtId="38" fontId="65" fillId="7" borderId="26" xfId="16" applyFont="1" applyFill="1" applyBorder="1" applyAlignment="1" applyProtection="1">
      <alignment horizontal="center" vertical="center" shrinkToFit="1"/>
    </xf>
    <xf numFmtId="0" fontId="29" fillId="0" borderId="92" xfId="1" applyFont="1" applyBorder="1" applyAlignment="1">
      <alignment horizontal="right" vertical="center" indent="2"/>
    </xf>
    <xf numFmtId="0" fontId="29" fillId="0" borderId="50" xfId="1" applyFont="1" applyBorder="1" applyAlignment="1">
      <alignment horizontal="right" vertical="center" indent="2"/>
    </xf>
    <xf numFmtId="38" fontId="65" fillId="7" borderId="23" xfId="16" applyFont="1" applyFill="1" applyBorder="1" applyAlignment="1" applyProtection="1">
      <alignment horizontal="center" vertical="center" shrinkToFit="1"/>
    </xf>
    <xf numFmtId="0" fontId="29" fillId="6" borderId="96" xfId="1" applyFont="1" applyFill="1" applyBorder="1" applyAlignment="1">
      <alignment horizontal="left" vertical="center" indent="4" shrinkToFit="1"/>
    </xf>
    <xf numFmtId="0" fontId="29" fillId="6" borderId="49" xfId="1" applyFont="1" applyFill="1" applyBorder="1" applyAlignment="1">
      <alignment horizontal="left" vertical="center" indent="4" shrinkToFit="1"/>
    </xf>
    <xf numFmtId="38" fontId="65" fillId="10" borderId="49" xfId="16" applyFont="1" applyFill="1" applyBorder="1" applyAlignment="1" applyProtection="1">
      <alignment horizontal="center" vertical="center" shrinkToFit="1"/>
    </xf>
    <xf numFmtId="0" fontId="29" fillId="13" borderId="117" xfId="0" applyFont="1" applyFill="1" applyBorder="1" applyAlignment="1">
      <alignment horizontal="center" vertical="center" textRotation="255"/>
    </xf>
    <xf numFmtId="0" fontId="29" fillId="13" borderId="135" xfId="0" applyFont="1" applyFill="1" applyBorder="1" applyAlignment="1">
      <alignment horizontal="center" vertical="center" textRotation="255"/>
    </xf>
    <xf numFmtId="0" fontId="29" fillId="0" borderId="92" xfId="1" applyFont="1" applyBorder="1" applyAlignment="1">
      <alignment horizontal="right" vertical="center" indent="2" shrinkToFit="1"/>
    </xf>
    <xf numFmtId="0" fontId="29" fillId="0" borderId="50" xfId="1" applyFont="1" applyBorder="1" applyAlignment="1">
      <alignment horizontal="right" vertical="center" indent="2" shrinkToFit="1"/>
    </xf>
    <xf numFmtId="38" fontId="65" fillId="7" borderId="50" xfId="16" applyFont="1" applyFill="1" applyBorder="1" applyAlignment="1" applyProtection="1">
      <alignment horizontal="center" vertical="center" shrinkToFit="1"/>
    </xf>
    <xf numFmtId="0" fontId="29" fillId="6" borderId="94" xfId="1" applyFont="1" applyFill="1" applyBorder="1" applyAlignment="1">
      <alignment horizontal="left" vertical="center" indent="4" shrinkToFit="1"/>
    </xf>
    <xf numFmtId="0" fontId="29" fillId="6" borderId="105" xfId="1" applyFont="1" applyFill="1" applyBorder="1" applyAlignment="1">
      <alignment horizontal="left" vertical="center" indent="4" shrinkToFit="1"/>
    </xf>
    <xf numFmtId="38" fontId="65" fillId="10" borderId="105" xfId="16" applyFont="1" applyFill="1" applyBorder="1" applyAlignment="1" applyProtection="1">
      <alignment horizontal="center" vertical="center" shrinkToFit="1"/>
    </xf>
    <xf numFmtId="0" fontId="29" fillId="13" borderId="103" xfId="0" applyFont="1" applyFill="1" applyBorder="1" applyAlignment="1">
      <alignment horizontal="center" vertical="center" textRotation="255"/>
    </xf>
    <xf numFmtId="0" fontId="29" fillId="13" borderId="120" xfId="0" applyFont="1" applyFill="1" applyBorder="1" applyAlignment="1">
      <alignment horizontal="center" vertical="center" textRotation="255"/>
    </xf>
    <xf numFmtId="0" fontId="29" fillId="13" borderId="41" xfId="0" applyFont="1" applyFill="1" applyBorder="1" applyAlignment="1">
      <alignment horizontal="center" vertical="center"/>
    </xf>
    <xf numFmtId="0" fontId="29" fillId="13" borderId="39" xfId="0" applyFont="1" applyFill="1" applyBorder="1" applyAlignment="1">
      <alignment horizontal="center" vertical="center"/>
    </xf>
    <xf numFmtId="38" fontId="29" fillId="8" borderId="39" xfId="16" applyFont="1" applyFill="1" applyBorder="1" applyAlignment="1" applyProtection="1">
      <alignment horizontal="center" vertical="center" shrinkToFit="1"/>
    </xf>
    <xf numFmtId="38" fontId="29" fillId="8" borderId="43" xfId="16" applyFont="1" applyFill="1" applyBorder="1" applyAlignment="1" applyProtection="1">
      <alignment horizontal="center" vertical="center" shrinkToFit="1"/>
    </xf>
    <xf numFmtId="38" fontId="65" fillId="7" borderId="35" xfId="16" applyFont="1" applyFill="1" applyBorder="1" applyAlignment="1" applyProtection="1">
      <alignment horizontal="center" vertical="center" shrinkToFit="1"/>
    </xf>
    <xf numFmtId="0" fontId="29" fillId="0" borderId="107" xfId="1" applyFont="1" applyBorder="1" applyAlignment="1">
      <alignment horizontal="center" vertical="center"/>
    </xf>
    <xf numFmtId="0" fontId="29" fillId="0" borderId="102" xfId="1" applyFont="1" applyBorder="1" applyAlignment="1">
      <alignment horizontal="center" vertical="center"/>
    </xf>
    <xf numFmtId="0" fontId="29" fillId="13" borderId="117" xfId="0" applyFont="1" applyFill="1" applyBorder="1" applyAlignment="1">
      <alignment horizontal="center" vertical="center" textRotation="255" wrapText="1"/>
    </xf>
    <xf numFmtId="0" fontId="29" fillId="8" borderId="122" xfId="1" applyFont="1" applyFill="1" applyBorder="1" applyAlignment="1">
      <alignment horizontal="center" vertical="center"/>
    </xf>
    <xf numFmtId="0" fontId="29" fillId="8" borderId="90" xfId="1" applyFont="1" applyFill="1" applyBorder="1" applyAlignment="1">
      <alignment horizontal="center" vertical="center"/>
    </xf>
    <xf numFmtId="38" fontId="29" fillId="8" borderId="40" xfId="7" applyFont="1" applyFill="1" applyBorder="1" applyAlignment="1" applyProtection="1">
      <alignment horizontal="center" vertical="center"/>
    </xf>
    <xf numFmtId="38" fontId="29" fillId="8" borderId="90" xfId="7" applyFont="1" applyFill="1" applyBorder="1" applyAlignment="1" applyProtection="1">
      <alignment horizontal="center" vertical="center"/>
    </xf>
    <xf numFmtId="38" fontId="29" fillId="8" borderId="123" xfId="7" applyFont="1" applyFill="1" applyBorder="1" applyAlignment="1" applyProtection="1">
      <alignment horizontal="center" vertical="center"/>
    </xf>
    <xf numFmtId="0" fontId="29" fillId="6" borderId="14" xfId="1" applyFont="1" applyFill="1" applyBorder="1" applyAlignment="1">
      <alignment horizontal="left" vertical="center" indent="4" shrinkToFit="1"/>
    </xf>
    <xf numFmtId="0" fontId="29" fillId="6" borderId="52" xfId="1" applyFont="1" applyFill="1" applyBorder="1" applyAlignment="1">
      <alignment horizontal="left" vertical="center" indent="4" shrinkToFit="1"/>
    </xf>
    <xf numFmtId="0" fontId="29" fillId="6" borderId="137" xfId="1" applyFont="1" applyFill="1" applyBorder="1" applyAlignment="1">
      <alignment horizontal="center" vertical="center" shrinkToFit="1"/>
    </xf>
    <xf numFmtId="0" fontId="29" fillId="6" borderId="108" xfId="1" applyFont="1" applyFill="1" applyBorder="1" applyAlignment="1">
      <alignment horizontal="center" vertical="center" shrinkToFit="1"/>
    </xf>
    <xf numFmtId="38" fontId="65" fillId="10" borderId="108" xfId="16" applyFont="1" applyFill="1" applyBorder="1" applyAlignment="1" applyProtection="1">
      <alignment horizontal="center" vertical="center" shrinkToFit="1"/>
    </xf>
    <xf numFmtId="0" fontId="29" fillId="0" borderId="144" xfId="1" applyFont="1" applyBorder="1" applyAlignment="1" applyProtection="1">
      <alignment horizontal="center" vertical="center"/>
      <protection locked="0"/>
    </xf>
    <xf numFmtId="0" fontId="29" fillId="0" borderId="142" xfId="1" applyFont="1" applyBorder="1" applyAlignment="1" applyProtection="1">
      <alignment horizontal="center" vertical="center"/>
      <protection locked="0"/>
    </xf>
    <xf numFmtId="0" fontId="29" fillId="0" borderId="147" xfId="1" applyFont="1" applyBorder="1" applyAlignment="1" applyProtection="1">
      <alignment horizontal="center" vertical="center"/>
      <protection locked="0"/>
    </xf>
    <xf numFmtId="0" fontId="29" fillId="0" borderId="143" xfId="1" applyFont="1" applyBorder="1" applyAlignment="1" applyProtection="1">
      <alignment horizontal="center" vertical="center"/>
      <protection locked="0"/>
    </xf>
    <xf numFmtId="0" fontId="29" fillId="8" borderId="39" xfId="1" applyFont="1" applyFill="1" applyBorder="1" applyAlignment="1">
      <alignment horizontal="center" vertical="center"/>
    </xf>
    <xf numFmtId="38" fontId="65" fillId="10" borderId="80" xfId="1" applyNumberFormat="1" applyFont="1" applyFill="1" applyBorder="1" applyAlignment="1">
      <alignment horizontal="center" vertical="center"/>
    </xf>
    <xf numFmtId="38" fontId="65" fillId="10" borderId="79" xfId="1" applyNumberFormat="1" applyFont="1" applyFill="1" applyBorder="1" applyAlignment="1">
      <alignment horizontal="center" vertical="center"/>
    </xf>
    <xf numFmtId="38" fontId="65" fillId="10" borderId="27" xfId="16" applyFont="1" applyFill="1" applyBorder="1" applyAlignment="1" applyProtection="1">
      <alignment horizontal="center" vertical="center" shrinkToFit="1"/>
    </xf>
    <xf numFmtId="38" fontId="65" fillId="10" borderId="28" xfId="16" applyFont="1" applyFill="1" applyBorder="1" applyAlignment="1" applyProtection="1">
      <alignment horizontal="center" vertical="center" shrinkToFit="1"/>
    </xf>
    <xf numFmtId="179" fontId="29" fillId="0" borderId="140" xfId="1" applyNumberFormat="1" applyFont="1" applyBorder="1" applyAlignment="1">
      <alignment horizontal="center" vertical="center" shrinkToFit="1"/>
    </xf>
    <xf numFmtId="179" fontId="29" fillId="0" borderId="141" xfId="1" applyNumberFormat="1" applyFont="1" applyBorder="1" applyAlignment="1">
      <alignment horizontal="center" vertical="center" shrinkToFit="1"/>
    </xf>
    <xf numFmtId="179" fontId="29" fillId="0" borderId="37" xfId="1" applyNumberFormat="1" applyFont="1" applyBorder="1" applyAlignment="1">
      <alignment horizontal="center" vertical="center" shrinkToFit="1"/>
    </xf>
    <xf numFmtId="0" fontId="29" fillId="8" borderId="43" xfId="1" applyFont="1" applyFill="1" applyBorder="1" applyAlignment="1">
      <alignment horizontal="center" vertical="center"/>
    </xf>
    <xf numFmtId="179" fontId="68" fillId="11" borderId="122" xfId="1" applyNumberFormat="1" applyFont="1" applyFill="1" applyBorder="1" applyAlignment="1">
      <alignment horizontal="center" vertical="center" wrapText="1" shrinkToFit="1"/>
    </xf>
    <xf numFmtId="179" fontId="68" fillId="11" borderId="90" xfId="1" applyNumberFormat="1" applyFont="1" applyFill="1" applyBorder="1" applyAlignment="1">
      <alignment horizontal="center" vertical="center" wrapText="1" shrinkToFit="1"/>
    </xf>
    <xf numFmtId="179" fontId="68" fillId="11" borderId="123" xfId="1" applyNumberFormat="1" applyFont="1" applyFill="1" applyBorder="1" applyAlignment="1">
      <alignment horizontal="center" vertical="center" wrapText="1" shrinkToFit="1"/>
    </xf>
    <xf numFmtId="38" fontId="84" fillId="10" borderId="22" xfId="16" applyFont="1" applyFill="1" applyBorder="1" applyAlignment="1" applyProtection="1">
      <alignment horizontal="center" vertical="center" shrinkToFit="1"/>
    </xf>
    <xf numFmtId="38" fontId="84" fillId="10" borderId="23" xfId="16" applyFont="1" applyFill="1" applyBorder="1" applyAlignment="1" applyProtection="1">
      <alignment horizontal="center" vertical="center" shrinkToFit="1"/>
    </xf>
    <xf numFmtId="38" fontId="84" fillId="10" borderId="148" xfId="16" applyFont="1" applyFill="1" applyBorder="1" applyAlignment="1" applyProtection="1">
      <alignment horizontal="center" vertical="center" shrinkToFit="1"/>
    </xf>
    <xf numFmtId="38" fontId="84" fillId="10" borderId="21" xfId="16" applyFont="1" applyFill="1" applyBorder="1" applyAlignment="1" applyProtection="1">
      <alignment horizontal="center" vertical="center" shrinkToFit="1"/>
    </xf>
    <xf numFmtId="179" fontId="29" fillId="0" borderId="24" xfId="1" applyNumberFormat="1" applyFont="1" applyBorder="1" applyAlignment="1">
      <alignment horizontal="center" shrinkToFit="1"/>
    </xf>
    <xf numFmtId="179" fontId="29" fillId="0" borderId="121" xfId="1" applyNumberFormat="1" applyFont="1" applyBorder="1" applyAlignment="1">
      <alignment horizontal="center" shrinkToFit="1"/>
    </xf>
    <xf numFmtId="38" fontId="65" fillId="10" borderId="31" xfId="16" applyFont="1" applyFill="1" applyBorder="1" applyAlignment="1" applyProtection="1">
      <alignment horizontal="center" vertical="center" shrinkToFit="1"/>
    </xf>
    <xf numFmtId="38" fontId="65" fillId="10" borderId="32" xfId="16" applyFont="1" applyFill="1" applyBorder="1" applyAlignment="1" applyProtection="1">
      <alignment horizontal="center" vertical="center" shrinkToFit="1"/>
    </xf>
    <xf numFmtId="179" fontId="29" fillId="0" borderId="144" xfId="1" applyNumberFormat="1" applyFont="1" applyBorder="1" applyAlignment="1" applyProtection="1">
      <alignment horizontal="center" vertical="center"/>
      <protection locked="0"/>
    </xf>
    <xf numFmtId="179" fontId="29" fillId="0" borderId="142" xfId="1" applyNumberFormat="1" applyFont="1" applyBorder="1" applyAlignment="1" applyProtection="1">
      <alignment horizontal="center" vertical="center"/>
      <protection locked="0"/>
    </xf>
    <xf numFmtId="179" fontId="29" fillId="0" borderId="145" xfId="1" applyNumberFormat="1" applyFont="1" applyBorder="1" applyAlignment="1" applyProtection="1">
      <alignment horizontal="center" vertical="center"/>
      <protection locked="0"/>
    </xf>
    <xf numFmtId="179" fontId="29" fillId="0" borderId="146" xfId="1" applyNumberFormat="1" applyFont="1" applyBorder="1" applyAlignment="1" applyProtection="1">
      <alignment horizontal="center" vertical="center"/>
      <protection locked="0"/>
    </xf>
    <xf numFmtId="179" fontId="29" fillId="0" borderId="147" xfId="1" applyNumberFormat="1" applyFont="1" applyBorder="1" applyAlignment="1" applyProtection="1">
      <alignment horizontal="center" vertical="center"/>
      <protection locked="0"/>
    </xf>
    <xf numFmtId="179" fontId="29" fillId="0" borderId="143" xfId="1" applyNumberFormat="1" applyFont="1" applyBorder="1" applyAlignment="1" applyProtection="1">
      <alignment horizontal="center" vertical="center"/>
      <protection locked="0"/>
    </xf>
    <xf numFmtId="38" fontId="65" fillId="7" borderId="108" xfId="1" applyNumberFormat="1" applyFont="1" applyFill="1" applyBorder="1" applyAlignment="1">
      <alignment horizontal="center" vertical="center"/>
    </xf>
    <xf numFmtId="179" fontId="29" fillId="0" borderId="93" xfId="1" applyNumberFormat="1" applyFont="1" applyBorder="1" applyAlignment="1">
      <alignment horizontal="center" vertical="center" shrinkToFit="1"/>
    </xf>
    <xf numFmtId="179" fontId="29" fillId="0" borderId="9" xfId="1" applyNumberFormat="1" applyFont="1" applyBorder="1" applyAlignment="1">
      <alignment horizontal="center" vertical="center" shrinkToFit="1"/>
    </xf>
    <xf numFmtId="179" fontId="29" fillId="0" borderId="19" xfId="1" applyNumberFormat="1" applyFont="1" applyBorder="1" applyAlignment="1">
      <alignment horizontal="center" vertical="center" shrinkToFit="1"/>
    </xf>
    <xf numFmtId="179" fontId="29" fillId="8" borderId="39" xfId="1" applyNumberFormat="1" applyFont="1" applyFill="1" applyBorder="1" applyAlignment="1">
      <alignment horizontal="center" vertical="center"/>
    </xf>
    <xf numFmtId="179" fontId="29" fillId="8" borderId="43" xfId="1" applyNumberFormat="1" applyFont="1" applyFill="1" applyBorder="1" applyAlignment="1">
      <alignment horizontal="center" vertical="center"/>
    </xf>
    <xf numFmtId="0" fontId="67" fillId="0" borderId="1" xfId="1" applyFont="1" applyBorder="1" applyAlignment="1">
      <alignment horizontal="center" vertical="center" wrapText="1" shrinkToFit="1"/>
    </xf>
    <xf numFmtId="0" fontId="67" fillId="0" borderId="2" xfId="1" applyFont="1" applyBorder="1" applyAlignment="1">
      <alignment horizontal="center" vertical="center" wrapText="1" shrinkToFit="1"/>
    </xf>
    <xf numFmtId="0" fontId="67" fillId="0" borderId="77" xfId="1" applyFont="1" applyBorder="1" applyAlignment="1">
      <alignment horizontal="center" vertical="center" wrapText="1" shrinkToFit="1"/>
    </xf>
    <xf numFmtId="0" fontId="29" fillId="8" borderId="122" xfId="1" applyFont="1" applyFill="1" applyBorder="1" applyAlignment="1" applyProtection="1">
      <alignment horizontal="center" vertical="center"/>
      <protection locked="0"/>
    </xf>
    <xf numFmtId="0" fontId="29" fillId="8" borderId="90" xfId="1" applyFont="1" applyFill="1" applyBorder="1" applyAlignment="1" applyProtection="1">
      <alignment horizontal="center" vertical="center"/>
      <protection locked="0"/>
    </xf>
    <xf numFmtId="0" fontId="29" fillId="8" borderId="41" xfId="1" applyFont="1" applyFill="1" applyBorder="1" applyAlignment="1" applyProtection="1">
      <alignment horizontal="center" vertical="center"/>
      <protection locked="0"/>
    </xf>
    <xf numFmtId="179" fontId="29" fillId="0" borderId="107" xfId="1" applyNumberFormat="1" applyFont="1" applyBorder="1" applyAlignment="1">
      <alignment horizontal="center" vertical="center"/>
    </xf>
    <xf numFmtId="179" fontId="29" fillId="0" borderId="102" xfId="1" applyNumberFormat="1" applyFont="1" applyBorder="1" applyAlignment="1">
      <alignment horizontal="center" vertical="center"/>
    </xf>
    <xf numFmtId="179" fontId="29" fillId="0" borderId="138" xfId="1" applyNumberFormat="1" applyFont="1" applyBorder="1" applyAlignment="1">
      <alignment horizontal="center" vertical="center"/>
    </xf>
    <xf numFmtId="179" fontId="27" fillId="0" borderId="20" xfId="1" applyNumberFormat="1" applyFont="1" applyBorder="1" applyAlignment="1">
      <alignment horizontal="center" vertical="center"/>
    </xf>
    <xf numFmtId="179" fontId="27" fillId="0" borderId="78" xfId="1" applyNumberFormat="1" applyFont="1" applyBorder="1" applyAlignment="1">
      <alignment horizontal="center" vertical="center"/>
    </xf>
    <xf numFmtId="179" fontId="27" fillId="0" borderId="79" xfId="1" applyNumberFormat="1" applyFont="1" applyBorder="1" applyAlignment="1">
      <alignment horizontal="center" vertical="center"/>
    </xf>
    <xf numFmtId="179" fontId="27" fillId="0" borderId="124" xfId="1" applyNumberFormat="1" applyFont="1" applyBorder="1" applyAlignment="1">
      <alignment horizontal="center" vertical="center" wrapText="1"/>
    </xf>
    <xf numFmtId="179" fontId="27" fillId="0" borderId="91" xfId="1" applyNumberFormat="1" applyFont="1" applyBorder="1" applyAlignment="1">
      <alignment horizontal="center" vertical="center" wrapText="1"/>
    </xf>
    <xf numFmtId="179" fontId="27" fillId="0" borderId="92" xfId="1" applyNumberFormat="1" applyFont="1" applyBorder="1" applyAlignment="1">
      <alignment horizontal="center" vertical="center" wrapText="1"/>
    </xf>
    <xf numFmtId="179" fontId="32" fillId="0" borderId="0" xfId="1" applyNumberFormat="1" applyFont="1" applyAlignment="1">
      <alignment horizontal="left" vertical="center"/>
    </xf>
    <xf numFmtId="0" fontId="27" fillId="0" borderId="107" xfId="1" applyFont="1" applyBorder="1" applyAlignment="1">
      <alignment horizontal="center" vertical="center"/>
    </xf>
    <xf numFmtId="0" fontId="27" fillId="0" borderId="102" xfId="1" applyFont="1" applyBorder="1" applyAlignment="1">
      <alignment horizontal="center" vertical="center"/>
    </xf>
    <xf numFmtId="0" fontId="27" fillId="0" borderId="138" xfId="1" applyFont="1" applyBorder="1" applyAlignment="1">
      <alignment horizontal="center" vertical="center"/>
    </xf>
    <xf numFmtId="0" fontId="29" fillId="2" borderId="139" xfId="1" applyFont="1" applyFill="1" applyBorder="1" applyAlignment="1">
      <alignment horizontal="center" vertical="center" shrinkToFit="1"/>
    </xf>
    <xf numFmtId="0" fontId="29" fillId="2" borderId="138" xfId="1" applyFont="1" applyFill="1" applyBorder="1" applyAlignment="1">
      <alignment horizontal="center" vertical="center" shrinkToFit="1"/>
    </xf>
    <xf numFmtId="0" fontId="29" fillId="7" borderId="15" xfId="1" applyFont="1" applyFill="1" applyBorder="1" applyAlignment="1">
      <alignment horizontal="center" vertical="center" shrinkToFit="1"/>
    </xf>
    <xf numFmtId="0" fontId="29" fillId="7" borderId="17" xfId="1" applyFont="1" applyFill="1" applyBorder="1" applyAlignment="1">
      <alignment horizontal="center" vertical="center" shrinkToFit="1"/>
    </xf>
    <xf numFmtId="0" fontId="29" fillId="7" borderId="27" xfId="1" applyFont="1" applyFill="1" applyBorder="1" applyAlignment="1">
      <alignment horizontal="center" vertical="center" shrinkToFit="1"/>
    </xf>
    <xf numFmtId="0" fontId="29" fillId="7" borderId="28" xfId="1" applyFont="1" applyFill="1" applyBorder="1" applyAlignment="1">
      <alignment horizontal="center" vertical="center" shrinkToFit="1"/>
    </xf>
    <xf numFmtId="0" fontId="29" fillId="7" borderId="80" xfId="1" applyFont="1" applyFill="1" applyBorder="1" applyAlignment="1">
      <alignment horizontal="center" vertical="center" shrinkToFit="1"/>
    </xf>
    <xf numFmtId="0" fontId="29" fillId="7" borderId="79" xfId="1" applyFont="1" applyFill="1" applyBorder="1" applyAlignment="1">
      <alignment horizontal="center" vertical="center" shrinkToFit="1"/>
    </xf>
    <xf numFmtId="0" fontId="29" fillId="7" borderId="151" xfId="1" applyFont="1" applyFill="1" applyBorder="1" applyAlignment="1">
      <alignment horizontal="center" vertical="center" wrapText="1" shrinkToFit="1" readingOrder="1"/>
    </xf>
    <xf numFmtId="0" fontId="29" fillId="7" borderId="16" xfId="1" applyFont="1" applyFill="1" applyBorder="1" applyAlignment="1">
      <alignment horizontal="center" vertical="center" wrapText="1" shrinkToFit="1" readingOrder="1"/>
    </xf>
    <xf numFmtId="0" fontId="29" fillId="7" borderId="17" xfId="1" applyFont="1" applyFill="1" applyBorder="1" applyAlignment="1">
      <alignment horizontal="center" vertical="center" wrapText="1" shrinkToFit="1" readingOrder="1"/>
    </xf>
    <xf numFmtId="0" fontId="29" fillId="7" borderId="99" xfId="1" applyFont="1" applyFill="1" applyBorder="1" applyAlignment="1">
      <alignment horizontal="center" vertical="center" wrapText="1" shrinkToFit="1"/>
    </xf>
    <xf numFmtId="0" fontId="29" fillId="7" borderId="48" xfId="1" applyFont="1" applyFill="1" applyBorder="1" applyAlignment="1">
      <alignment horizontal="center" vertical="center" wrapText="1" shrinkToFit="1"/>
    </xf>
    <xf numFmtId="0" fontId="29" fillId="7" borderId="28" xfId="1" applyFont="1" applyFill="1" applyBorder="1" applyAlignment="1">
      <alignment horizontal="center" vertical="center" wrapText="1" shrinkToFit="1"/>
    </xf>
    <xf numFmtId="0" fontId="29" fillId="7" borderId="20" xfId="1" applyFont="1" applyFill="1" applyBorder="1" applyAlignment="1">
      <alignment horizontal="center" vertical="center" wrapText="1" shrinkToFit="1"/>
    </xf>
    <xf numFmtId="0" fontId="29" fillId="7" borderId="78" xfId="1" applyFont="1" applyFill="1" applyBorder="1" applyAlignment="1">
      <alignment horizontal="center" vertical="center" wrapText="1" shrinkToFit="1"/>
    </xf>
    <xf numFmtId="0" fontId="29" fillId="7" borderId="79" xfId="1" applyFont="1" applyFill="1" applyBorder="1" applyAlignment="1">
      <alignment horizontal="center" vertical="center" wrapText="1" shrinkToFit="1"/>
    </xf>
    <xf numFmtId="38" fontId="65" fillId="7" borderId="23" xfId="16" applyFont="1" applyFill="1" applyBorder="1" applyAlignment="1" applyProtection="1">
      <alignment horizontal="center" vertical="center" shrinkToFit="1"/>
      <protection locked="0"/>
    </xf>
    <xf numFmtId="38" fontId="65" fillId="7" borderId="26" xfId="16" applyFont="1" applyFill="1" applyBorder="1" applyAlignment="1" applyProtection="1">
      <alignment horizontal="center" vertical="center" shrinkToFit="1"/>
      <protection locked="0"/>
    </xf>
    <xf numFmtId="38" fontId="65" fillId="7" borderId="35" xfId="16" applyFont="1" applyFill="1" applyBorder="1" applyAlignment="1" applyProtection="1">
      <alignment horizontal="center" vertical="center" shrinkToFit="1"/>
      <protection locked="0"/>
    </xf>
    <xf numFmtId="38" fontId="65" fillId="7" borderId="50" xfId="16" applyFont="1" applyFill="1" applyBorder="1" applyAlignment="1" applyProtection="1">
      <alignment horizontal="center" vertical="center" shrinkToFit="1"/>
      <protection locked="0"/>
    </xf>
    <xf numFmtId="0" fontId="29" fillId="0" borderId="18" xfId="1" applyFont="1" applyBorder="1" applyAlignment="1">
      <alignment horizontal="center" vertical="center"/>
    </xf>
    <xf numFmtId="0" fontId="29" fillId="0" borderId="4" xfId="1" applyFont="1" applyBorder="1" applyAlignment="1">
      <alignment horizontal="center" vertical="center"/>
    </xf>
    <xf numFmtId="0" fontId="29" fillId="2" borderId="31" xfId="1" applyFont="1" applyFill="1" applyBorder="1" applyAlignment="1">
      <alignment horizontal="center" vertical="center" shrinkToFit="1"/>
    </xf>
    <xf numFmtId="0" fontId="29" fillId="2" borderId="32" xfId="1" applyFont="1" applyFill="1" applyBorder="1" applyAlignment="1">
      <alignment horizontal="center" vertical="center" shrinkToFit="1"/>
    </xf>
    <xf numFmtId="0" fontId="29" fillId="7" borderId="8" xfId="1" applyFont="1" applyFill="1" applyBorder="1" applyAlignment="1" applyProtection="1">
      <alignment horizontal="center" vertical="center" wrapText="1" shrinkToFit="1" readingOrder="1"/>
      <protection locked="0"/>
    </xf>
    <xf numFmtId="0" fontId="29" fillId="7" borderId="0" xfId="1" applyFont="1" applyFill="1" applyAlignment="1" applyProtection="1">
      <alignment horizontal="center" vertical="center" wrapText="1" shrinkToFit="1" readingOrder="1"/>
      <protection locked="0"/>
    </xf>
    <xf numFmtId="0" fontId="29" fillId="7" borderId="14" xfId="1" applyFont="1" applyFill="1" applyBorder="1" applyAlignment="1" applyProtection="1">
      <alignment horizontal="center" vertical="center" wrapText="1" shrinkToFit="1" readingOrder="1"/>
      <protection locked="0"/>
    </xf>
    <xf numFmtId="0" fontId="29" fillId="7" borderId="15" xfId="1" applyFont="1" applyFill="1" applyBorder="1" applyAlignment="1" applyProtection="1">
      <alignment horizontal="center" vertical="center" shrinkToFit="1"/>
      <protection locked="0"/>
    </xf>
    <xf numFmtId="0" fontId="29" fillId="7" borderId="17" xfId="1" applyFont="1" applyFill="1" applyBorder="1" applyAlignment="1" applyProtection="1">
      <alignment horizontal="center" vertical="center" shrinkToFit="1"/>
      <protection locked="0"/>
    </xf>
    <xf numFmtId="0" fontId="29" fillId="7" borderId="150" xfId="1" applyFont="1" applyFill="1" applyBorder="1" applyAlignment="1" applyProtection="1">
      <alignment horizontal="center" vertical="center" wrapText="1" shrinkToFit="1" readingOrder="1"/>
      <protection locked="0"/>
    </xf>
    <xf numFmtId="0" fontId="29" fillId="7" borderId="11" xfId="1" applyFont="1" applyFill="1" applyBorder="1" applyAlignment="1" applyProtection="1">
      <alignment horizontal="center" vertical="center" wrapText="1" shrinkToFit="1" readingOrder="1"/>
      <protection locked="0"/>
    </xf>
    <xf numFmtId="0" fontId="29" fillId="7" borderId="12" xfId="1" applyFont="1" applyFill="1" applyBorder="1" applyAlignment="1" applyProtection="1">
      <alignment horizontal="center" vertical="center" wrapText="1" shrinkToFit="1" readingOrder="1"/>
      <protection locked="0"/>
    </xf>
    <xf numFmtId="0" fontId="29" fillId="7" borderId="26" xfId="1" applyFont="1" applyFill="1" applyBorder="1" applyAlignment="1" applyProtection="1">
      <alignment horizontal="center" vertical="center" shrinkToFit="1"/>
      <protection locked="0"/>
    </xf>
    <xf numFmtId="0" fontId="29" fillId="7" borderId="20" xfId="1" applyFont="1" applyFill="1" applyBorder="1" applyAlignment="1" applyProtection="1">
      <alignment horizontal="center" vertical="center" wrapText="1" shrinkToFit="1" readingOrder="1"/>
      <protection locked="0"/>
    </xf>
    <xf numFmtId="0" fontId="29" fillId="7" borderId="78" xfId="1" applyFont="1" applyFill="1" applyBorder="1" applyAlignment="1" applyProtection="1">
      <alignment horizontal="center" vertical="center" wrapText="1" shrinkToFit="1" readingOrder="1"/>
      <protection locked="0"/>
    </xf>
    <xf numFmtId="0" fontId="29" fillId="7" borderId="79" xfId="1" applyFont="1" applyFill="1" applyBorder="1" applyAlignment="1" applyProtection="1">
      <alignment horizontal="center" vertical="center" wrapText="1" shrinkToFit="1" readingOrder="1"/>
      <protection locked="0"/>
    </xf>
    <xf numFmtId="0" fontId="29" fillId="7" borderId="21" xfId="1" applyFont="1" applyFill="1" applyBorder="1" applyAlignment="1" applyProtection="1">
      <alignment horizontal="center" vertical="center" shrinkToFit="1"/>
      <protection locked="0"/>
    </xf>
    <xf numFmtId="38" fontId="65" fillId="7" borderId="108" xfId="1" applyNumberFormat="1" applyFont="1" applyFill="1" applyBorder="1" applyAlignment="1" applyProtection="1">
      <alignment horizontal="center" vertical="center"/>
      <protection locked="0"/>
    </xf>
    <xf numFmtId="38" fontId="65" fillId="10" borderId="108" xfId="1" applyNumberFormat="1" applyFont="1" applyFill="1" applyBorder="1" applyAlignment="1">
      <alignment horizontal="center" vertical="center"/>
    </xf>
    <xf numFmtId="49" fontId="29" fillId="0" borderId="27" xfId="1" applyNumberFormat="1" applyFont="1" applyBorder="1" applyAlignment="1" applyProtection="1">
      <alignment horizontal="center" vertical="center" shrinkToFit="1"/>
      <protection locked="0"/>
    </xf>
    <xf numFmtId="49" fontId="29" fillId="0" borderId="48" xfId="1" applyNumberFormat="1" applyFont="1" applyBorder="1" applyAlignment="1" applyProtection="1">
      <alignment horizontal="center" vertical="center" shrinkToFit="1"/>
      <protection locked="0"/>
    </xf>
    <xf numFmtId="49" fontId="29" fillId="0" borderId="26" xfId="1" applyNumberFormat="1" applyFont="1" applyBorder="1" applyAlignment="1">
      <alignment horizontal="center" vertical="center" shrinkToFit="1"/>
    </xf>
    <xf numFmtId="0" fontId="32" fillId="6" borderId="26" xfId="1" applyFont="1" applyFill="1" applyBorder="1" applyAlignment="1">
      <alignment horizontal="center" vertical="center"/>
    </xf>
    <xf numFmtId="0" fontId="29" fillId="8" borderId="107" xfId="1" applyFont="1" applyFill="1" applyBorder="1" applyAlignment="1">
      <alignment horizontal="center" vertical="center"/>
    </xf>
    <xf numFmtId="0" fontId="29" fillId="8" borderId="102" xfId="1" applyFont="1" applyFill="1" applyBorder="1" applyAlignment="1">
      <alignment horizontal="center" vertical="center"/>
    </xf>
    <xf numFmtId="0" fontId="29" fillId="0" borderId="5" xfId="1" applyFont="1" applyBorder="1" applyAlignment="1" applyProtection="1">
      <alignment horizontal="left" vertical="center"/>
      <protection locked="0"/>
    </xf>
    <xf numFmtId="0" fontId="29" fillId="0" borderId="6" xfId="1" applyFont="1" applyBorder="1" applyAlignment="1" applyProtection="1">
      <alignment horizontal="left" vertical="center"/>
      <protection locked="0"/>
    </xf>
    <xf numFmtId="0" fontId="29" fillId="0" borderId="7" xfId="1" applyFont="1" applyBorder="1" applyAlignment="1" applyProtection="1">
      <alignment horizontal="left" vertical="center"/>
      <protection locked="0"/>
    </xf>
    <xf numFmtId="0" fontId="29" fillId="0" borderId="8" xfId="1" applyFont="1" applyBorder="1" applyAlignment="1" applyProtection="1">
      <alignment horizontal="left" vertical="center"/>
      <protection locked="0"/>
    </xf>
    <xf numFmtId="0" fontId="29" fillId="0" borderId="0" xfId="1" applyFont="1" applyAlignment="1" applyProtection="1">
      <alignment horizontal="left" vertical="center"/>
      <protection locked="0"/>
    </xf>
    <xf numFmtId="0" fontId="29" fillId="0" borderId="9" xfId="1" applyFont="1" applyBorder="1" applyAlignment="1" applyProtection="1">
      <alignment horizontal="left" vertical="center"/>
      <protection locked="0"/>
    </xf>
    <xf numFmtId="0" fontId="29" fillId="0" borderId="18" xfId="1" applyFont="1" applyBorder="1" applyAlignment="1" applyProtection="1">
      <alignment horizontal="left" vertical="center"/>
      <protection locked="0"/>
    </xf>
    <xf numFmtId="0" fontId="29" fillId="0" borderId="4" xfId="1" applyFont="1" applyBorder="1" applyAlignment="1" applyProtection="1">
      <alignment horizontal="left" vertical="center"/>
      <protection locked="0"/>
    </xf>
    <xf numFmtId="0" fontId="29" fillId="0" borderId="19" xfId="1" applyFont="1" applyBorder="1" applyAlignment="1" applyProtection="1">
      <alignment horizontal="left" vertical="center"/>
      <protection locked="0"/>
    </xf>
    <xf numFmtId="0" fontId="29" fillId="6" borderId="40" xfId="1" applyFont="1" applyFill="1" applyBorder="1" applyAlignment="1">
      <alignment horizontal="center" vertical="center"/>
    </xf>
    <xf numFmtId="0" fontId="29" fillId="6" borderId="90" xfId="1" applyFont="1" applyFill="1" applyBorder="1" applyAlignment="1">
      <alignment horizontal="center" vertical="center"/>
    </xf>
    <xf numFmtId="0" fontId="29" fillId="6" borderId="41" xfId="1" applyFont="1" applyFill="1" applyBorder="1" applyAlignment="1">
      <alignment horizontal="center" vertical="center"/>
    </xf>
    <xf numFmtId="0" fontId="54" fillId="0" borderId="97" xfId="1" applyFont="1" applyBorder="1" applyAlignment="1">
      <alignment horizontal="center" vertical="center" textRotation="255" wrapText="1"/>
    </xf>
    <xf numFmtId="0" fontId="54" fillId="0" borderId="8" xfId="1" applyFont="1" applyBorder="1" applyAlignment="1">
      <alignment horizontal="center" vertical="center" textRotation="255" wrapText="1"/>
    </xf>
    <xf numFmtId="49" fontId="29" fillId="0" borderId="106" xfId="1" applyNumberFormat="1" applyFont="1" applyBorder="1" applyAlignment="1" applyProtection="1">
      <alignment horizontal="center" vertical="center" shrinkToFit="1"/>
      <protection locked="0"/>
    </xf>
    <xf numFmtId="49" fontId="29" fillId="0" borderId="91" xfId="1" applyNumberFormat="1" applyFont="1" applyBorder="1" applyAlignment="1" applyProtection="1">
      <alignment horizontal="center" vertical="center" shrinkToFit="1"/>
      <protection locked="0"/>
    </xf>
    <xf numFmtId="0" fontId="29" fillId="0" borderId="0" xfId="1" applyFont="1" applyAlignment="1">
      <alignment horizontal="left" vertical="center" wrapText="1"/>
    </xf>
    <xf numFmtId="0" fontId="29" fillId="14" borderId="0" xfId="1" applyFont="1" applyFill="1" applyAlignment="1">
      <alignment horizontal="left" vertical="center" wrapText="1"/>
    </xf>
    <xf numFmtId="0" fontId="63" fillId="5" borderId="0" xfId="1" applyFont="1" applyFill="1" applyAlignment="1">
      <alignment horizontal="center" vertical="center"/>
    </xf>
    <xf numFmtId="49" fontId="64" fillId="0" borderId="0" xfId="1" applyNumberFormat="1" applyFont="1" applyAlignment="1">
      <alignment horizontal="right" vertical="center" shrinkToFit="1"/>
    </xf>
    <xf numFmtId="49" fontId="29" fillId="0" borderId="27" xfId="1" applyNumberFormat="1" applyFont="1" applyBorder="1" applyAlignment="1">
      <alignment horizontal="center" vertical="center" shrinkToFit="1"/>
    </xf>
    <xf numFmtId="49" fontId="29" fillId="0" borderId="48" xfId="1" applyNumberFormat="1" applyFont="1" applyBorder="1" applyAlignment="1">
      <alignment horizontal="center" vertical="center" shrinkToFit="1"/>
    </xf>
    <xf numFmtId="179" fontId="30" fillId="3" borderId="27" xfId="12" applyNumberFormat="1" applyFont="1" applyFill="1" applyBorder="1" applyAlignment="1">
      <alignment horizontal="center" vertical="center"/>
    </xf>
    <xf numFmtId="179" fontId="30" fillId="3" borderId="48" xfId="12" applyNumberFormat="1" applyFont="1" applyFill="1" applyBorder="1" applyAlignment="1">
      <alignment horizontal="center" vertical="center"/>
    </xf>
    <xf numFmtId="179" fontId="30" fillId="3" borderId="106" xfId="12" applyNumberFormat="1" applyFont="1" applyFill="1" applyBorder="1" applyAlignment="1">
      <alignment horizontal="center" vertical="center"/>
    </xf>
    <xf numFmtId="179" fontId="30" fillId="3" borderId="91" xfId="12" applyNumberFormat="1" applyFont="1" applyFill="1" applyBorder="1" applyAlignment="1">
      <alignment horizontal="center" vertical="center"/>
    </xf>
    <xf numFmtId="179" fontId="30" fillId="3" borderId="92" xfId="12" applyNumberFormat="1" applyFont="1" applyFill="1" applyBorder="1" applyAlignment="1">
      <alignment horizontal="center" vertical="center"/>
    </xf>
    <xf numFmtId="0" fontId="20" fillId="0" borderId="0" xfId="18" applyFont="1" applyAlignment="1">
      <alignment horizontal="center" vertical="center"/>
    </xf>
    <xf numFmtId="0" fontId="20" fillId="0" borderId="16" xfId="18" applyFont="1" applyBorder="1" applyAlignment="1">
      <alignment horizontal="center" vertical="center"/>
    </xf>
    <xf numFmtId="179" fontId="30" fillId="0" borderId="27" xfId="12" applyNumberFormat="1" applyFont="1" applyBorder="1" applyAlignment="1" applyProtection="1">
      <alignment horizontal="center" vertical="center" shrinkToFit="1"/>
      <protection locked="0"/>
    </xf>
    <xf numFmtId="179" fontId="30" fillId="0" borderId="48" xfId="12" applyNumberFormat="1" applyFont="1" applyBorder="1" applyAlignment="1" applyProtection="1">
      <alignment horizontal="center" vertical="center" shrinkToFit="1"/>
      <protection locked="0"/>
    </xf>
    <xf numFmtId="179" fontId="30" fillId="0" borderId="28" xfId="12" applyNumberFormat="1" applyFont="1" applyBorder="1" applyAlignment="1" applyProtection="1">
      <alignment horizontal="center" vertical="center" shrinkToFit="1"/>
      <protection locked="0"/>
    </xf>
    <xf numFmtId="179" fontId="30" fillId="0" borderId="101" xfId="12" applyNumberFormat="1" applyFont="1" applyBorder="1" applyAlignment="1" applyProtection="1">
      <alignment horizontal="center" vertical="center" shrinkToFit="1"/>
      <protection locked="0"/>
    </xf>
    <xf numFmtId="179" fontId="30" fillId="0" borderId="95" xfId="12" applyNumberFormat="1" applyFont="1" applyBorder="1" applyAlignment="1" applyProtection="1">
      <alignment horizontal="center" vertical="center" shrinkToFit="1"/>
      <protection locked="0"/>
    </xf>
    <xf numFmtId="179" fontId="30" fillId="0" borderId="96" xfId="12" applyNumberFormat="1" applyFont="1" applyBorder="1" applyAlignment="1" applyProtection="1">
      <alignment horizontal="center" vertical="center" shrinkToFit="1"/>
      <protection locked="0"/>
    </xf>
    <xf numFmtId="179" fontId="55" fillId="8" borderId="26" xfId="12" applyNumberFormat="1" applyFont="1" applyFill="1" applyBorder="1" applyAlignment="1">
      <alignment horizontal="center" vertical="center"/>
    </xf>
    <xf numFmtId="179" fontId="30" fillId="3" borderId="28" xfId="12" applyNumberFormat="1" applyFont="1" applyFill="1" applyBorder="1" applyAlignment="1">
      <alignment horizontal="center" vertical="center"/>
    </xf>
    <xf numFmtId="179" fontId="30" fillId="3" borderId="101" xfId="12" applyNumberFormat="1" applyFont="1" applyFill="1" applyBorder="1" applyAlignment="1">
      <alignment horizontal="center" vertical="center"/>
    </xf>
    <xf numFmtId="179" fontId="30" fillId="3" borderId="95" xfId="12" applyNumberFormat="1" applyFont="1" applyFill="1" applyBorder="1" applyAlignment="1">
      <alignment horizontal="center" vertical="center"/>
    </xf>
    <xf numFmtId="179" fontId="61" fillId="0" borderId="106" xfId="12" applyNumberFormat="1" applyFont="1" applyBorder="1" applyAlignment="1">
      <alignment horizontal="center" vertical="center" shrinkToFit="1"/>
    </xf>
    <xf numFmtId="179" fontId="61" fillId="0" borderId="91" xfId="12" applyNumberFormat="1" applyFont="1" applyBorder="1" applyAlignment="1">
      <alignment horizontal="center" vertical="center" shrinkToFit="1"/>
    </xf>
    <xf numFmtId="179" fontId="61" fillId="0" borderId="92" xfId="12" applyNumberFormat="1" applyFont="1" applyBorder="1" applyAlignment="1">
      <alignment horizontal="center" vertical="center" shrinkToFit="1"/>
    </xf>
    <xf numFmtId="179" fontId="61" fillId="0" borderId="27" xfId="12" applyNumberFormat="1" applyFont="1" applyBorder="1" applyAlignment="1">
      <alignment horizontal="center" vertical="center" shrinkToFit="1"/>
    </xf>
    <xf numFmtId="179" fontId="61" fillId="0" borderId="48" xfId="12" applyNumberFormat="1" applyFont="1" applyBorder="1" applyAlignment="1">
      <alignment horizontal="center" vertical="center" shrinkToFit="1"/>
    </xf>
    <xf numFmtId="179" fontId="61" fillId="0" borderId="28" xfId="12" applyNumberFormat="1" applyFont="1" applyBorder="1" applyAlignment="1">
      <alignment horizontal="center" vertical="center" shrinkToFit="1"/>
    </xf>
    <xf numFmtId="38" fontId="55" fillId="10" borderId="27" xfId="20" applyFont="1" applyFill="1" applyBorder="1" applyAlignment="1" applyProtection="1">
      <alignment horizontal="center" vertical="center"/>
    </xf>
    <xf numFmtId="38" fontId="55" fillId="10" borderId="48" xfId="20" applyFont="1" applyFill="1" applyBorder="1" applyAlignment="1" applyProtection="1">
      <alignment horizontal="center" vertical="center"/>
    </xf>
    <xf numFmtId="38" fontId="55" fillId="10" borderId="28" xfId="20" applyFont="1" applyFill="1" applyBorder="1" applyAlignment="1" applyProtection="1">
      <alignment horizontal="center" vertical="center"/>
    </xf>
    <xf numFmtId="179" fontId="30" fillId="12" borderId="35" xfId="12" applyNumberFormat="1" applyFont="1" applyFill="1" applyBorder="1" applyAlignment="1">
      <alignment horizontal="center" vertical="center"/>
    </xf>
    <xf numFmtId="179" fontId="30" fillId="12" borderId="23" xfId="12" applyNumberFormat="1" applyFont="1" applyFill="1" applyBorder="1" applyAlignment="1">
      <alignment horizontal="center" vertical="center"/>
    </xf>
    <xf numFmtId="0" fontId="30" fillId="0" borderId="4" xfId="12" applyFont="1" applyBorder="1" applyAlignment="1">
      <alignment horizontal="left" vertical="center" shrinkToFit="1"/>
    </xf>
    <xf numFmtId="38" fontId="30" fillId="10" borderId="79" xfId="20" applyFont="1" applyFill="1" applyBorder="1" applyAlignment="1" applyProtection="1">
      <alignment horizontal="center" vertical="center"/>
    </xf>
    <xf numFmtId="38" fontId="30" fillId="10" borderId="21" xfId="20" applyFont="1" applyFill="1" applyBorder="1" applyAlignment="1" applyProtection="1">
      <alignment horizontal="center" vertical="center"/>
    </xf>
    <xf numFmtId="38" fontId="30" fillId="10" borderId="121" xfId="20" applyFont="1" applyFill="1" applyBorder="1" applyAlignment="1" applyProtection="1">
      <alignment horizontal="center" vertical="center"/>
    </xf>
    <xf numFmtId="179" fontId="30" fillId="3" borderId="35" xfId="12" applyNumberFormat="1" applyFont="1" applyFill="1" applyBorder="1" applyAlignment="1">
      <alignment horizontal="center" vertical="center" wrapText="1" shrinkToFit="1"/>
    </xf>
    <xf numFmtId="179" fontId="30" fillId="3" borderId="23" xfId="12" applyNumberFormat="1" applyFont="1" applyFill="1" applyBorder="1" applyAlignment="1">
      <alignment horizontal="center" vertical="center" wrapText="1" shrinkToFit="1"/>
    </xf>
    <xf numFmtId="0" fontId="29" fillId="0" borderId="10" xfId="1" applyFont="1" applyBorder="1" applyAlignment="1">
      <alignment horizontal="center" vertical="center"/>
    </xf>
    <xf numFmtId="0" fontId="29" fillId="0" borderId="12" xfId="1" applyFont="1" applyBorder="1" applyAlignment="1">
      <alignment horizontal="center" vertical="center"/>
    </xf>
    <xf numFmtId="0" fontId="29" fillId="0" borderId="15" xfId="1" applyFont="1" applyBorder="1" applyAlignment="1">
      <alignment horizontal="center" vertical="center"/>
    </xf>
    <xf numFmtId="0" fontId="29" fillId="0" borderId="17" xfId="1" applyFont="1" applyBorder="1" applyAlignment="1">
      <alignment horizontal="center" vertical="center"/>
    </xf>
    <xf numFmtId="179" fontId="30" fillId="3" borderId="35" xfId="12" applyNumberFormat="1" applyFont="1" applyFill="1" applyBorder="1" applyAlignment="1">
      <alignment horizontal="center" vertical="center" wrapText="1"/>
    </xf>
    <xf numFmtId="179" fontId="30" fillId="3" borderId="23" xfId="12" applyNumberFormat="1" applyFont="1" applyFill="1" applyBorder="1" applyAlignment="1">
      <alignment horizontal="center" vertical="center" wrapText="1"/>
    </xf>
    <xf numFmtId="38" fontId="30" fillId="12" borderId="27" xfId="20" applyFont="1" applyFill="1" applyBorder="1" applyAlignment="1" applyProtection="1">
      <alignment horizontal="center" vertical="center"/>
    </xf>
    <xf numFmtId="38" fontId="30" fillId="12" borderId="100" xfId="20" applyFont="1" applyFill="1" applyBorder="1" applyAlignment="1" applyProtection="1">
      <alignment horizontal="center" vertical="center"/>
    </xf>
    <xf numFmtId="179" fontId="30" fillId="11" borderId="20" xfId="12" applyNumberFormat="1" applyFont="1" applyFill="1" applyBorder="1" applyAlignment="1">
      <alignment horizontal="center" vertical="center" shrinkToFit="1"/>
    </xf>
    <xf numFmtId="179" fontId="30" fillId="11" borderId="78" xfId="12" applyNumberFormat="1" applyFont="1" applyFill="1" applyBorder="1" applyAlignment="1">
      <alignment horizontal="center" vertical="center" shrinkToFit="1"/>
    </xf>
    <xf numFmtId="179" fontId="30" fillId="11" borderId="81" xfId="12" applyNumberFormat="1" applyFont="1" applyFill="1" applyBorder="1" applyAlignment="1">
      <alignment horizontal="center" vertical="center" shrinkToFit="1"/>
    </xf>
    <xf numFmtId="38" fontId="61" fillId="10" borderId="79" xfId="20" applyFont="1" applyFill="1" applyBorder="1" applyAlignment="1" applyProtection="1">
      <alignment horizontal="center" vertical="center"/>
    </xf>
    <xf numFmtId="38" fontId="61" fillId="10" borderId="21" xfId="20" applyFont="1" applyFill="1" applyBorder="1" applyAlignment="1" applyProtection="1">
      <alignment horizontal="center" vertical="center"/>
    </xf>
    <xf numFmtId="38" fontId="61" fillId="12" borderId="27" xfId="20" applyFont="1" applyFill="1" applyBorder="1" applyAlignment="1" applyProtection="1">
      <alignment horizontal="center" vertical="center"/>
    </xf>
    <xf numFmtId="38" fontId="61" fillId="12" borderId="28" xfId="20" applyFont="1" applyFill="1" applyBorder="1" applyAlignment="1" applyProtection="1">
      <alignment horizontal="center" vertical="center"/>
    </xf>
    <xf numFmtId="38" fontId="30" fillId="12" borderId="28" xfId="20" applyFont="1" applyFill="1" applyBorder="1" applyAlignment="1" applyProtection="1">
      <alignment horizontal="center" vertical="center"/>
    </xf>
    <xf numFmtId="0" fontId="30" fillId="0" borderId="26" xfId="12" applyFont="1" applyBorder="1" applyAlignment="1">
      <alignment horizontal="center" vertical="center" wrapText="1" shrinkToFit="1"/>
    </xf>
    <xf numFmtId="38" fontId="61" fillId="12" borderId="114" xfId="20" applyFont="1" applyFill="1" applyBorder="1" applyAlignment="1" applyProtection="1">
      <alignment horizontal="center" vertical="center"/>
    </xf>
    <xf numFmtId="38" fontId="61" fillId="12" borderId="53" xfId="20" applyFont="1" applyFill="1" applyBorder="1" applyAlignment="1" applyProtection="1">
      <alignment horizontal="center" vertical="center"/>
    </xf>
    <xf numFmtId="0" fontId="30" fillId="0" borderId="5" xfId="12" applyFont="1" applyBorder="1" applyAlignment="1">
      <alignment horizontal="center" vertical="center" textRotation="255" shrinkToFit="1"/>
    </xf>
    <xf numFmtId="0" fontId="30" fillId="0" borderId="8" xfId="12" applyFont="1" applyBorder="1" applyAlignment="1">
      <alignment horizontal="center" vertical="center" textRotation="255" shrinkToFit="1"/>
    </xf>
    <xf numFmtId="0" fontId="30" fillId="0" borderId="151" xfId="12" applyFont="1" applyBorder="1" applyAlignment="1">
      <alignment horizontal="center" vertical="center" textRotation="255" shrinkToFit="1"/>
    </xf>
    <xf numFmtId="0" fontId="30" fillId="0" borderId="104" xfId="12" applyFont="1" applyBorder="1" applyAlignment="1">
      <alignment horizontal="center" vertical="center" shrinkToFit="1"/>
    </xf>
    <xf numFmtId="0" fontId="30" fillId="0" borderId="52" xfId="12" applyFont="1" applyBorder="1" applyAlignment="1">
      <alignment horizontal="center" vertical="center" shrinkToFit="1"/>
    </xf>
    <xf numFmtId="0" fontId="30" fillId="0" borderId="23" xfId="12" applyFont="1" applyBorder="1" applyAlignment="1">
      <alignment horizontal="center" vertical="center" shrinkToFit="1"/>
    </xf>
    <xf numFmtId="38" fontId="61" fillId="12" borderId="22" xfId="20" applyFont="1" applyFill="1" applyBorder="1" applyAlignment="1" applyProtection="1">
      <alignment horizontal="center" vertical="center"/>
    </xf>
    <xf numFmtId="38" fontId="61" fillId="12" borderId="23" xfId="20" applyFont="1" applyFill="1" applyBorder="1" applyAlignment="1" applyProtection="1">
      <alignment horizontal="center" vertical="center"/>
    </xf>
    <xf numFmtId="38" fontId="61" fillId="12" borderId="26" xfId="20" applyFont="1" applyFill="1" applyBorder="1" applyAlignment="1" applyProtection="1">
      <alignment horizontal="center" vertical="center"/>
    </xf>
    <xf numFmtId="38" fontId="30" fillId="12" borderId="26" xfId="20" applyFont="1" applyFill="1" applyBorder="1" applyAlignment="1" applyProtection="1">
      <alignment horizontal="center" vertical="center"/>
    </xf>
    <xf numFmtId="38" fontId="30" fillId="12" borderId="29" xfId="20" applyFont="1" applyFill="1" applyBorder="1" applyAlignment="1" applyProtection="1">
      <alignment horizontal="center" vertical="center"/>
    </xf>
    <xf numFmtId="38" fontId="61" fillId="12" borderId="25" xfId="20" applyFont="1" applyFill="1" applyBorder="1" applyAlignment="1" applyProtection="1">
      <alignment horizontal="center" vertical="center"/>
    </xf>
    <xf numFmtId="38" fontId="30" fillId="12" borderId="85" xfId="20" applyFont="1" applyFill="1" applyBorder="1" applyAlignment="1" applyProtection="1">
      <alignment horizontal="center" vertical="center"/>
    </xf>
    <xf numFmtId="38" fontId="30" fillId="12" borderId="87" xfId="20" applyFont="1" applyFill="1" applyBorder="1" applyAlignment="1" applyProtection="1">
      <alignment horizontal="center" vertical="center"/>
    </xf>
    <xf numFmtId="38" fontId="61" fillId="12" borderId="85" xfId="20" applyFont="1" applyFill="1" applyBorder="1" applyAlignment="1" applyProtection="1">
      <alignment horizontal="center" vertical="center"/>
    </xf>
    <xf numFmtId="38" fontId="61" fillId="12" borderId="86" xfId="20" applyFont="1" applyFill="1" applyBorder="1" applyAlignment="1" applyProtection="1">
      <alignment horizontal="center" vertical="center"/>
    </xf>
    <xf numFmtId="38" fontId="30" fillId="12" borderId="86" xfId="20" applyFont="1" applyFill="1" applyBorder="1" applyAlignment="1" applyProtection="1">
      <alignment horizontal="center" vertical="center"/>
    </xf>
    <xf numFmtId="0" fontId="30" fillId="0" borderId="149" xfId="12" applyFont="1" applyBorder="1" applyAlignment="1">
      <alignment horizontal="center" vertical="center" wrapText="1" shrinkToFit="1"/>
    </xf>
    <xf numFmtId="0" fontId="30" fillId="0" borderId="6" xfId="12" applyFont="1" applyBorder="1" applyAlignment="1">
      <alignment horizontal="center" vertical="center" wrapText="1" shrinkToFit="1"/>
    </xf>
    <xf numFmtId="0" fontId="30" fillId="0" borderId="7" xfId="12" applyFont="1" applyBorder="1" applyAlignment="1">
      <alignment horizontal="center" vertical="center" wrapText="1" shrinkToFit="1"/>
    </xf>
    <xf numFmtId="38" fontId="61" fillId="12" borderId="119" xfId="20" applyFont="1" applyFill="1" applyBorder="1" applyAlignment="1" applyProtection="1">
      <alignment horizontal="center" vertical="center"/>
    </xf>
    <xf numFmtId="179" fontId="30" fillId="11" borderId="1" xfId="12" applyNumberFormat="1" applyFont="1" applyFill="1" applyBorder="1" applyAlignment="1">
      <alignment horizontal="center" vertical="center" shrinkToFit="1"/>
    </xf>
    <xf numFmtId="179" fontId="30" fillId="11" borderId="2" xfId="12" applyNumberFormat="1" applyFont="1" applyFill="1" applyBorder="1" applyAlignment="1">
      <alignment horizontal="center" vertical="center" shrinkToFit="1"/>
    </xf>
    <xf numFmtId="179" fontId="30" fillId="11" borderId="3" xfId="12" applyNumberFormat="1" applyFont="1" applyFill="1" applyBorder="1" applyAlignment="1">
      <alignment horizontal="center" vertical="center" shrinkToFit="1"/>
    </xf>
    <xf numFmtId="38" fontId="61" fillId="10" borderId="82" xfId="20" applyFont="1" applyFill="1" applyBorder="1" applyAlignment="1" applyProtection="1">
      <alignment horizontal="center" vertical="center"/>
    </xf>
    <xf numFmtId="38" fontId="61" fillId="10" borderId="155" xfId="20" applyFont="1" applyFill="1" applyBorder="1" applyAlignment="1" applyProtection="1">
      <alignment horizontal="center" vertical="center"/>
    </xf>
    <xf numFmtId="38" fontId="61" fillId="10" borderId="83" xfId="20" applyFont="1" applyFill="1" applyBorder="1" applyAlignment="1" applyProtection="1">
      <alignment horizontal="center" vertical="center"/>
    </xf>
    <xf numFmtId="38" fontId="61" fillId="10" borderId="77" xfId="20" applyFont="1" applyFill="1" applyBorder="1" applyAlignment="1" applyProtection="1">
      <alignment horizontal="center" vertical="center"/>
    </xf>
    <xf numFmtId="179" fontId="30" fillId="0" borderId="27" xfId="12" applyNumberFormat="1" applyFont="1" applyBorder="1" applyAlignment="1">
      <alignment horizontal="left" vertical="center" indent="1" shrinkToFit="1"/>
    </xf>
    <xf numFmtId="179" fontId="30" fillId="0" borderId="48" xfId="12" applyNumberFormat="1" applyFont="1" applyBorder="1" applyAlignment="1">
      <alignment horizontal="left" vertical="center" indent="1" shrinkToFit="1"/>
    </xf>
    <xf numFmtId="179" fontId="30" fillId="0" borderId="100" xfId="12" applyNumberFormat="1" applyFont="1" applyBorder="1" applyAlignment="1">
      <alignment horizontal="left" vertical="center" indent="1" shrinkToFit="1"/>
    </xf>
    <xf numFmtId="38" fontId="61" fillId="12" borderId="80" xfId="20" applyFont="1" applyFill="1" applyBorder="1" applyAlignment="1" applyProtection="1">
      <alignment horizontal="center" vertical="center"/>
    </xf>
    <xf numFmtId="38" fontId="61" fillId="12" borderId="79" xfId="20" applyFont="1" applyFill="1" applyBorder="1" applyAlignment="1" applyProtection="1">
      <alignment horizontal="center" vertical="center"/>
    </xf>
    <xf numFmtId="38" fontId="30" fillId="10" borderId="83" xfId="20" applyFont="1" applyFill="1" applyBorder="1" applyAlignment="1" applyProtection="1">
      <alignment horizontal="center" vertical="center"/>
    </xf>
    <xf numFmtId="38" fontId="30" fillId="10" borderId="154" xfId="20" applyFont="1" applyFill="1" applyBorder="1" applyAlignment="1" applyProtection="1">
      <alignment horizontal="center" vertical="center"/>
    </xf>
    <xf numFmtId="38" fontId="30" fillId="10" borderId="82" xfId="20" applyFont="1" applyFill="1" applyBorder="1" applyAlignment="1" applyProtection="1">
      <alignment horizontal="center" vertical="center"/>
    </xf>
    <xf numFmtId="38" fontId="30" fillId="12" borderId="80" xfId="20" applyFont="1" applyFill="1" applyBorder="1" applyAlignment="1" applyProtection="1">
      <alignment horizontal="center" vertical="center"/>
    </xf>
    <xf numFmtId="38" fontId="30" fillId="12" borderId="79" xfId="20" applyFont="1" applyFill="1" applyBorder="1" applyAlignment="1" applyProtection="1">
      <alignment horizontal="center" vertical="center"/>
    </xf>
    <xf numFmtId="38" fontId="30" fillId="12" borderId="130" xfId="20" applyFont="1" applyFill="1" applyBorder="1" applyAlignment="1" applyProtection="1">
      <alignment horizontal="center" vertical="center"/>
    </xf>
    <xf numFmtId="38" fontId="30" fillId="12" borderId="131" xfId="20" applyFont="1" applyFill="1" applyBorder="1" applyAlignment="1" applyProtection="1">
      <alignment horizontal="center" vertical="center"/>
    </xf>
    <xf numFmtId="38" fontId="30" fillId="12" borderId="81" xfId="20" applyFont="1" applyFill="1" applyBorder="1" applyAlignment="1" applyProtection="1">
      <alignment horizontal="center" vertical="center"/>
    </xf>
    <xf numFmtId="38" fontId="61" fillId="12" borderId="17" xfId="20" applyFont="1" applyFill="1" applyBorder="1" applyAlignment="1" applyProtection="1">
      <alignment horizontal="center" vertical="center"/>
    </xf>
    <xf numFmtId="38" fontId="30" fillId="12" borderId="23" xfId="20" applyFont="1" applyFill="1" applyBorder="1" applyAlignment="1" applyProtection="1">
      <alignment horizontal="center" vertical="center"/>
    </xf>
    <xf numFmtId="38" fontId="30" fillId="12" borderId="17" xfId="20" applyFont="1" applyFill="1" applyBorder="1" applyAlignment="1" applyProtection="1">
      <alignment horizontal="center" vertical="center"/>
    </xf>
    <xf numFmtId="179" fontId="30" fillId="0" borderId="26" xfId="12" applyNumberFormat="1" applyFont="1" applyBorder="1" applyAlignment="1">
      <alignment horizontal="left" vertical="center" indent="1" shrinkToFit="1"/>
    </xf>
    <xf numFmtId="38" fontId="30" fillId="12" borderId="132" xfId="20" applyFont="1" applyFill="1" applyBorder="1" applyAlignment="1" applyProtection="1">
      <alignment horizontal="center" vertical="center"/>
    </xf>
    <xf numFmtId="38" fontId="30" fillId="12" borderId="133" xfId="20" applyFont="1" applyFill="1" applyBorder="1" applyAlignment="1" applyProtection="1">
      <alignment horizontal="center" vertical="center"/>
    </xf>
    <xf numFmtId="179" fontId="30" fillId="0" borderId="27" xfId="12" applyNumberFormat="1" applyFont="1" applyBorder="1" applyAlignment="1">
      <alignment horizontal="left" vertical="center" indent="4"/>
    </xf>
    <xf numFmtId="179" fontId="30" fillId="0" borderId="48" xfId="12" applyNumberFormat="1" applyFont="1" applyBorder="1" applyAlignment="1">
      <alignment horizontal="left" vertical="center" indent="4"/>
    </xf>
    <xf numFmtId="179" fontId="30" fillId="0" borderId="100" xfId="12" applyNumberFormat="1" applyFont="1" applyBorder="1" applyAlignment="1">
      <alignment horizontal="left" vertical="center" indent="4"/>
    </xf>
    <xf numFmtId="179" fontId="30" fillId="0" borderId="35" xfId="12" applyNumberFormat="1" applyFont="1" applyBorder="1" applyAlignment="1">
      <alignment horizontal="center" vertical="center" wrapText="1" shrinkToFit="1"/>
    </xf>
    <xf numFmtId="179" fontId="30" fillId="0" borderId="52" xfId="12" applyNumberFormat="1" applyFont="1" applyBorder="1" applyAlignment="1">
      <alignment horizontal="center" vertical="center" wrapText="1" shrinkToFit="1"/>
    </xf>
    <xf numFmtId="179" fontId="30" fillId="0" borderId="23" xfId="12" applyNumberFormat="1" applyFont="1" applyBorder="1" applyAlignment="1">
      <alignment horizontal="center" vertical="center" wrapText="1" shrinkToFit="1"/>
    </xf>
    <xf numFmtId="38" fontId="61" fillId="12" borderId="12" xfId="20" applyFont="1" applyFill="1" applyBorder="1" applyAlignment="1" applyProtection="1">
      <alignment horizontal="center" vertical="center"/>
    </xf>
    <xf numFmtId="38" fontId="61" fillId="12" borderId="35" xfId="20" applyFont="1" applyFill="1" applyBorder="1" applyAlignment="1" applyProtection="1">
      <alignment horizontal="center" vertical="center"/>
    </xf>
    <xf numFmtId="38" fontId="30" fillId="12" borderId="12" xfId="20" applyFont="1" applyFill="1" applyBorder="1" applyAlignment="1" applyProtection="1">
      <alignment horizontal="center" vertical="center"/>
    </xf>
    <xf numFmtId="38" fontId="30" fillId="12" borderId="35" xfId="20" applyFont="1" applyFill="1" applyBorder="1" applyAlignment="1" applyProtection="1">
      <alignment horizontal="center" vertical="center"/>
    </xf>
    <xf numFmtId="38" fontId="30" fillId="12" borderId="36" xfId="20" applyFont="1" applyFill="1" applyBorder="1" applyAlignment="1" applyProtection="1">
      <alignment horizontal="center" vertical="center"/>
    </xf>
    <xf numFmtId="179" fontId="30" fillId="12" borderId="26" xfId="12" applyNumberFormat="1" applyFont="1" applyFill="1" applyBorder="1" applyAlignment="1">
      <alignment horizontal="left" vertical="center" indent="4" shrinkToFit="1"/>
    </xf>
    <xf numFmtId="179" fontId="30" fillId="12" borderId="27" xfId="12" applyNumberFormat="1" applyFont="1" applyFill="1" applyBorder="1" applyAlignment="1">
      <alignment horizontal="left" vertical="center" indent="4" shrinkToFit="1"/>
    </xf>
    <xf numFmtId="179" fontId="30" fillId="0" borderId="27" xfId="12" applyNumberFormat="1" applyFont="1" applyBorder="1" applyAlignment="1">
      <alignment horizontal="left" vertical="center" indent="4" shrinkToFit="1"/>
    </xf>
    <xf numFmtId="179" fontId="30" fillId="0" borderId="48" xfId="12" applyNumberFormat="1" applyFont="1" applyBorder="1" applyAlignment="1">
      <alignment horizontal="left" vertical="center" indent="4" shrinkToFit="1"/>
    </xf>
    <xf numFmtId="179" fontId="30" fillId="0" borderId="100" xfId="12" applyNumberFormat="1" applyFont="1" applyBorder="1" applyAlignment="1">
      <alignment horizontal="left" vertical="center" indent="4" shrinkToFit="1"/>
    </xf>
    <xf numFmtId="0" fontId="55" fillId="0" borderId="26" xfId="12" applyFont="1" applyBorder="1" applyAlignment="1">
      <alignment horizontal="left" vertical="center" wrapText="1" indent="4" shrinkToFit="1"/>
    </xf>
    <xf numFmtId="0" fontId="55" fillId="0" borderId="27" xfId="12" applyFont="1" applyBorder="1" applyAlignment="1">
      <alignment horizontal="left" vertical="center" wrapText="1" indent="4" shrinkToFit="1"/>
    </xf>
    <xf numFmtId="38" fontId="61" fillId="0" borderId="28" xfId="20" applyFont="1" applyFill="1" applyBorder="1" applyAlignment="1" applyProtection="1">
      <alignment horizontal="center" vertical="center"/>
    </xf>
    <xf numFmtId="38" fontId="61" fillId="0" borderId="26" xfId="20" applyFont="1" applyFill="1" applyBorder="1" applyAlignment="1" applyProtection="1">
      <alignment horizontal="center" vertical="center"/>
    </xf>
    <xf numFmtId="38" fontId="30" fillId="0" borderId="28" xfId="20" applyFont="1" applyFill="1" applyBorder="1" applyAlignment="1" applyProtection="1">
      <alignment horizontal="center" vertical="center"/>
      <protection locked="0"/>
    </xf>
    <xf numFmtId="38" fontId="30" fillId="0" borderId="26" xfId="20" applyFont="1" applyFill="1" applyBorder="1" applyAlignment="1" applyProtection="1">
      <alignment horizontal="center" vertical="center"/>
      <protection locked="0"/>
    </xf>
    <xf numFmtId="38" fontId="30" fillId="0" borderId="129" xfId="20" applyFont="1" applyFill="1" applyBorder="1" applyAlignment="1" applyProtection="1">
      <alignment horizontal="center" vertical="center"/>
      <protection locked="0"/>
    </xf>
    <xf numFmtId="38" fontId="30" fillId="0" borderId="29" xfId="20" applyFont="1" applyFill="1" applyBorder="1" applyAlignment="1" applyProtection="1">
      <alignment horizontal="center" vertical="center"/>
      <protection locked="0"/>
    </xf>
    <xf numFmtId="179" fontId="55" fillId="12" borderId="10" xfId="12" applyNumberFormat="1" applyFont="1" applyFill="1" applyBorder="1" applyAlignment="1">
      <alignment horizontal="left" vertical="center" indent="4" shrinkToFit="1"/>
    </xf>
    <xf numFmtId="179" fontId="55" fillId="12" borderId="11" xfId="12" applyNumberFormat="1" applyFont="1" applyFill="1" applyBorder="1" applyAlignment="1">
      <alignment horizontal="left" vertical="center" indent="4" shrinkToFit="1"/>
    </xf>
    <xf numFmtId="176" fontId="30" fillId="0" borderId="26" xfId="19" applyNumberFormat="1" applyFont="1" applyFill="1" applyBorder="1" applyAlignment="1" applyProtection="1">
      <alignment horizontal="center" vertical="center"/>
      <protection locked="0"/>
    </xf>
    <xf numFmtId="176" fontId="30" fillId="0" borderId="29" xfId="19" applyNumberFormat="1" applyFont="1" applyFill="1" applyBorder="1" applyAlignment="1" applyProtection="1">
      <alignment horizontal="center" vertical="center"/>
      <protection locked="0"/>
    </xf>
    <xf numFmtId="0" fontId="30" fillId="0" borderId="27" xfId="12" applyFont="1" applyBorder="1" applyAlignment="1">
      <alignment horizontal="center" vertical="center" wrapText="1" shrinkToFit="1"/>
    </xf>
    <xf numFmtId="38" fontId="61" fillId="0" borderId="25" xfId="20" applyFont="1" applyFill="1" applyBorder="1" applyAlignment="1" applyProtection="1">
      <alignment horizontal="center" vertical="center"/>
    </xf>
    <xf numFmtId="38" fontId="61" fillId="0" borderId="28" xfId="20" applyFont="1" applyFill="1" applyBorder="1" applyAlignment="1" applyProtection="1">
      <alignment horizontal="center" vertical="center"/>
      <protection locked="0"/>
    </xf>
    <xf numFmtId="38" fontId="61" fillId="0" borderId="26" xfId="20" applyFont="1" applyFill="1" applyBorder="1" applyAlignment="1" applyProtection="1">
      <alignment horizontal="center" vertical="center"/>
      <protection locked="0"/>
    </xf>
    <xf numFmtId="38" fontId="61" fillId="0" borderId="129" xfId="20" applyFont="1" applyFill="1" applyBorder="1" applyAlignment="1" applyProtection="1">
      <alignment horizontal="center" vertical="center"/>
      <protection locked="0"/>
    </xf>
    <xf numFmtId="38" fontId="61" fillId="0" borderId="129" xfId="20" applyFont="1" applyFill="1" applyBorder="1" applyAlignment="1" applyProtection="1">
      <alignment horizontal="center" vertical="center"/>
    </xf>
    <xf numFmtId="0" fontId="20" fillId="3" borderId="124" xfId="12" applyFont="1" applyFill="1" applyBorder="1" applyAlignment="1">
      <alignment horizontal="center" vertical="center" shrinkToFit="1"/>
    </xf>
    <xf numFmtId="0" fontId="20" fillId="3" borderId="91" xfId="12" applyFont="1" applyFill="1" applyBorder="1" applyAlignment="1">
      <alignment horizontal="center" vertical="center" shrinkToFit="1"/>
    </xf>
    <xf numFmtId="0" fontId="20" fillId="3" borderId="125" xfId="12" applyFont="1" applyFill="1" applyBorder="1" applyAlignment="1">
      <alignment horizontal="center" vertical="center" shrinkToFit="1"/>
    </xf>
    <xf numFmtId="176" fontId="61" fillId="0" borderId="92" xfId="19" applyNumberFormat="1" applyFont="1" applyFill="1" applyBorder="1" applyAlignment="1" applyProtection="1">
      <alignment horizontal="center" vertical="center"/>
    </xf>
    <xf numFmtId="176" fontId="61" fillId="0" borderId="50" xfId="19" applyNumberFormat="1" applyFont="1" applyFill="1" applyBorder="1" applyAlignment="1" applyProtection="1">
      <alignment horizontal="center" vertical="center"/>
    </xf>
    <xf numFmtId="176" fontId="61" fillId="0" borderId="26" xfId="19" applyNumberFormat="1" applyFont="1" applyFill="1" applyBorder="1" applyAlignment="1" applyProtection="1">
      <alignment horizontal="center" vertical="center"/>
    </xf>
    <xf numFmtId="38" fontId="30" fillId="0" borderId="92" xfId="20" applyFont="1" applyFill="1" applyBorder="1" applyAlignment="1" applyProtection="1">
      <alignment horizontal="center" vertical="center"/>
      <protection locked="0"/>
    </xf>
    <xf numFmtId="38" fontId="30" fillId="0" borderId="50" xfId="20" applyFont="1" applyFill="1" applyBorder="1" applyAlignment="1" applyProtection="1">
      <alignment horizontal="center" vertical="center"/>
      <protection locked="0"/>
    </xf>
    <xf numFmtId="38" fontId="30" fillId="0" borderId="118" xfId="20" applyFont="1" applyFill="1" applyBorder="1" applyAlignment="1" applyProtection="1">
      <alignment horizontal="center" vertical="center"/>
      <protection locked="0"/>
    </xf>
    <xf numFmtId="38" fontId="61" fillId="0" borderId="50" xfId="20" applyFont="1" applyFill="1" applyBorder="1" applyAlignment="1" applyProtection="1">
      <alignment horizontal="center" vertical="center"/>
    </xf>
    <xf numFmtId="38" fontId="61" fillId="0" borderId="92" xfId="20" applyFont="1" applyFill="1" applyBorder="1" applyAlignment="1" applyProtection="1">
      <alignment horizontal="center" vertical="center"/>
    </xf>
    <xf numFmtId="0" fontId="30" fillId="0" borderId="117" xfId="12" applyFont="1" applyBorder="1" applyAlignment="1">
      <alignment horizontal="center" vertical="center" textRotation="255" shrinkToFit="1"/>
    </xf>
    <xf numFmtId="0" fontId="30" fillId="0" borderId="120" xfId="12" applyFont="1" applyBorder="1" applyAlignment="1">
      <alignment horizontal="center" vertical="center" textRotation="255" shrinkToFit="1"/>
    </xf>
    <xf numFmtId="0" fontId="30" fillId="0" borderId="51" xfId="12" applyFont="1" applyBorder="1" applyAlignment="1">
      <alignment horizontal="center" vertical="center" shrinkToFit="1"/>
    </xf>
    <xf numFmtId="0" fontId="30" fillId="0" borderId="127" xfId="12" applyFont="1" applyBorder="1" applyAlignment="1">
      <alignment horizontal="center" vertical="center" wrapText="1" shrinkToFit="1"/>
    </xf>
    <xf numFmtId="0" fontId="30" fillId="0" borderId="98" xfId="12" applyFont="1" applyBorder="1" applyAlignment="1">
      <alignment horizontal="center" vertical="center" wrapText="1" shrinkToFit="1"/>
    </xf>
    <xf numFmtId="0" fontId="30" fillId="0" borderId="93" xfId="12" applyFont="1" applyBorder="1" applyAlignment="1">
      <alignment horizontal="center" vertical="center" wrapText="1" shrinkToFit="1"/>
    </xf>
    <xf numFmtId="38" fontId="61" fillId="0" borderId="128" xfId="20" applyFont="1" applyFill="1" applyBorder="1" applyAlignment="1" applyProtection="1">
      <alignment horizontal="center" vertical="center"/>
    </xf>
    <xf numFmtId="0" fontId="20" fillId="3" borderId="99" xfId="12" applyFont="1" applyFill="1" applyBorder="1" applyAlignment="1">
      <alignment horizontal="center" vertical="center" shrinkToFit="1"/>
    </xf>
    <xf numFmtId="0" fontId="20" fillId="3" borderId="48" xfId="12" applyFont="1" applyFill="1" applyBorder="1" applyAlignment="1">
      <alignment horizontal="center" vertical="center" shrinkToFit="1"/>
    </xf>
    <xf numFmtId="176" fontId="61" fillId="0" borderId="48" xfId="19" applyNumberFormat="1" applyFont="1" applyFill="1" applyBorder="1" applyAlignment="1" applyProtection="1">
      <alignment horizontal="center" vertical="center"/>
    </xf>
    <xf numFmtId="176" fontId="61" fillId="0" borderId="28" xfId="19" applyNumberFormat="1" applyFont="1" applyFill="1" applyBorder="1" applyAlignment="1" applyProtection="1">
      <alignment horizontal="center" vertical="center"/>
    </xf>
    <xf numFmtId="179" fontId="63" fillId="5" borderId="0" xfId="12" applyNumberFormat="1" applyFont="1" applyFill="1" applyAlignment="1">
      <alignment horizontal="center" vertical="center"/>
    </xf>
    <xf numFmtId="0" fontId="30" fillId="3" borderId="122" xfId="12" applyFont="1" applyFill="1" applyBorder="1" applyAlignment="1">
      <alignment horizontal="center" vertical="center" shrinkToFit="1"/>
    </xf>
    <xf numFmtId="0" fontId="30" fillId="3" borderId="90" xfId="12" applyFont="1" applyFill="1" applyBorder="1" applyAlignment="1">
      <alignment horizontal="center" vertical="center" shrinkToFit="1"/>
    </xf>
    <xf numFmtId="0" fontId="30" fillId="3" borderId="123" xfId="12" applyFont="1" applyFill="1" applyBorder="1" applyAlignment="1">
      <alignment horizontal="center" vertical="center" shrinkToFit="1"/>
    </xf>
    <xf numFmtId="49" fontId="61" fillId="0" borderId="94" xfId="12" applyNumberFormat="1" applyFont="1" applyBorder="1" applyAlignment="1">
      <alignment horizontal="center" vertical="center"/>
    </xf>
    <xf numFmtId="49" fontId="61" fillId="0" borderId="105" xfId="12" applyNumberFormat="1" applyFont="1" applyBorder="1" applyAlignment="1">
      <alignment horizontal="center" vertical="center"/>
    </xf>
    <xf numFmtId="176" fontId="30" fillId="0" borderId="92" xfId="19" applyNumberFormat="1" applyFont="1" applyFill="1" applyBorder="1" applyAlignment="1" applyProtection="1">
      <alignment horizontal="center" vertical="center"/>
      <protection locked="0"/>
    </xf>
    <xf numFmtId="176" fontId="30" fillId="0" borderId="50" xfId="19" applyNumberFormat="1" applyFont="1" applyFill="1" applyBorder="1" applyAlignment="1" applyProtection="1">
      <alignment horizontal="center" vertical="center"/>
      <protection locked="0"/>
    </xf>
    <xf numFmtId="176" fontId="30" fillId="0" borderId="118" xfId="19" applyNumberFormat="1" applyFont="1" applyFill="1" applyBorder="1" applyAlignment="1" applyProtection="1">
      <alignment horizontal="center" vertical="center"/>
      <protection locked="0"/>
    </xf>
    <xf numFmtId="49" fontId="30" fillId="0" borderId="94" xfId="12" applyNumberFormat="1" applyFont="1" applyBorder="1" applyAlignment="1" applyProtection="1">
      <alignment horizontal="center" vertical="center"/>
      <protection locked="0"/>
    </xf>
    <xf numFmtId="49" fontId="30" fillId="0" borderId="105" xfId="12" applyNumberFormat="1" applyFont="1" applyBorder="1" applyAlignment="1" applyProtection="1">
      <alignment horizontal="center" vertical="center"/>
      <protection locked="0"/>
    </xf>
    <xf numFmtId="49" fontId="30" fillId="0" borderId="41" xfId="12" applyNumberFormat="1" applyFont="1" applyBorder="1" applyAlignment="1" applyProtection="1">
      <alignment horizontal="center" vertical="center"/>
      <protection locked="0"/>
    </xf>
    <xf numFmtId="49" fontId="30" fillId="0" borderId="43" xfId="12" applyNumberFormat="1" applyFont="1" applyBorder="1" applyAlignment="1" applyProtection="1">
      <alignment horizontal="center" vertical="center"/>
      <protection locked="0"/>
    </xf>
    <xf numFmtId="179" fontId="30" fillId="0" borderId="106" xfId="12" applyNumberFormat="1" applyFont="1" applyBorder="1" applyAlignment="1" applyProtection="1">
      <alignment horizontal="center" vertical="center" shrinkToFit="1"/>
      <protection locked="0"/>
    </xf>
    <xf numFmtId="179" fontId="30" fillId="0" borderId="91" xfId="12" applyNumberFormat="1" applyFont="1" applyBorder="1" applyAlignment="1" applyProtection="1">
      <alignment horizontal="center" vertical="center" shrinkToFit="1"/>
      <protection locked="0"/>
    </xf>
    <xf numFmtId="179" fontId="30" fillId="0" borderId="92" xfId="12" applyNumberFormat="1" applyFont="1" applyBorder="1" applyAlignment="1" applyProtection="1">
      <alignment horizontal="center" vertical="center" shrinkToFit="1"/>
      <protection locked="0"/>
    </xf>
    <xf numFmtId="0" fontId="29" fillId="0" borderId="10" xfId="1" applyFont="1" applyBorder="1" applyAlignment="1" applyProtection="1">
      <alignment horizontal="center" vertical="center"/>
      <protection locked="0"/>
    </xf>
    <xf numFmtId="0" fontId="29" fillId="0" borderId="12" xfId="1" applyFont="1" applyBorder="1" applyAlignment="1" applyProtection="1">
      <alignment horizontal="center" vertical="center"/>
      <protection locked="0"/>
    </xf>
    <xf numFmtId="0" fontId="29" fillId="0" borderId="15" xfId="1" applyFont="1" applyBorder="1" applyAlignment="1" applyProtection="1">
      <alignment horizontal="center" vertical="center"/>
      <protection locked="0"/>
    </xf>
    <xf numFmtId="0" fontId="29" fillId="0" borderId="17" xfId="1" applyFont="1" applyBorder="1" applyAlignment="1" applyProtection="1">
      <alignment horizontal="center" vertical="center"/>
      <protection locked="0"/>
    </xf>
    <xf numFmtId="38" fontId="30" fillId="12" borderId="25" xfId="20" applyFont="1" applyFill="1" applyBorder="1" applyAlignment="1" applyProtection="1">
      <alignment horizontal="center" vertical="center"/>
    </xf>
    <xf numFmtId="38" fontId="30" fillId="12" borderId="22" xfId="20" applyFont="1" applyFill="1" applyBorder="1" applyAlignment="1" applyProtection="1">
      <alignment horizontal="center" vertical="center"/>
    </xf>
    <xf numFmtId="38" fontId="30" fillId="10" borderId="2" xfId="20" applyFont="1" applyFill="1" applyBorder="1" applyAlignment="1" applyProtection="1">
      <alignment horizontal="center" vertical="center"/>
    </xf>
    <xf numFmtId="38" fontId="30" fillId="10" borderId="155" xfId="20" applyFont="1" applyFill="1" applyBorder="1" applyAlignment="1" applyProtection="1">
      <alignment horizontal="center" vertical="center"/>
    </xf>
    <xf numFmtId="38" fontId="30" fillId="10" borderId="3" xfId="20" applyFont="1" applyFill="1" applyBorder="1" applyAlignment="1" applyProtection="1">
      <alignment horizontal="center" vertical="center"/>
    </xf>
    <xf numFmtId="38" fontId="30" fillId="12" borderId="119" xfId="20" applyFont="1" applyFill="1" applyBorder="1" applyAlignment="1" applyProtection="1">
      <alignment horizontal="center" vertical="center"/>
    </xf>
    <xf numFmtId="38" fontId="30" fillId="10" borderId="1" xfId="20" applyFont="1" applyFill="1" applyBorder="1" applyAlignment="1" applyProtection="1">
      <alignment horizontal="center" vertical="center"/>
    </xf>
    <xf numFmtId="38" fontId="30" fillId="10" borderId="77" xfId="20" applyFont="1" applyFill="1" applyBorder="1" applyAlignment="1" applyProtection="1">
      <alignment horizontal="center" vertical="center"/>
    </xf>
    <xf numFmtId="179" fontId="30" fillId="0" borderId="80" xfId="12" applyNumberFormat="1" applyFont="1" applyBorder="1" applyAlignment="1">
      <alignment horizontal="left" vertical="center" indent="1" shrinkToFit="1"/>
    </xf>
    <xf numFmtId="179" fontId="30" fillId="0" borderId="78" xfId="12" applyNumberFormat="1" applyFont="1" applyBorder="1" applyAlignment="1">
      <alignment horizontal="left" vertical="center" indent="1" shrinkToFit="1"/>
    </xf>
    <xf numFmtId="179" fontId="30" fillId="0" borderId="81" xfId="12" applyNumberFormat="1" applyFont="1" applyBorder="1" applyAlignment="1">
      <alignment horizontal="left" vertical="center" indent="1" shrinkToFit="1"/>
    </xf>
    <xf numFmtId="38" fontId="30" fillId="12" borderId="20" xfId="20" applyFont="1" applyFill="1" applyBorder="1" applyAlignment="1" applyProtection="1">
      <alignment horizontal="center" vertical="center"/>
    </xf>
    <xf numFmtId="38" fontId="30" fillId="12" borderId="99" xfId="20" applyFont="1" applyFill="1" applyBorder="1" applyAlignment="1" applyProtection="1">
      <alignment horizontal="center" vertical="center"/>
    </xf>
    <xf numFmtId="38" fontId="30" fillId="0" borderId="27" xfId="20" applyFont="1" applyFill="1" applyBorder="1" applyAlignment="1" applyProtection="1">
      <alignment horizontal="center" vertical="center"/>
      <protection locked="0"/>
    </xf>
    <xf numFmtId="38" fontId="30" fillId="0" borderId="100" xfId="20" applyFont="1" applyFill="1" applyBorder="1" applyAlignment="1" applyProtection="1">
      <alignment horizontal="center" vertical="center"/>
      <protection locked="0"/>
    </xf>
    <xf numFmtId="179" fontId="30" fillId="12" borderId="48" xfId="12" applyNumberFormat="1" applyFont="1" applyFill="1" applyBorder="1" applyAlignment="1">
      <alignment horizontal="left" vertical="center" indent="4" shrinkToFit="1"/>
    </xf>
    <xf numFmtId="179" fontId="30" fillId="12" borderId="100" xfId="12" applyNumberFormat="1" applyFont="1" applyFill="1" applyBorder="1" applyAlignment="1">
      <alignment horizontal="left" vertical="center" indent="4" shrinkToFit="1"/>
    </xf>
    <xf numFmtId="0" fontId="55" fillId="0" borderId="48" xfId="12" applyFont="1" applyBorder="1" applyAlignment="1">
      <alignment horizontal="left" vertical="center" wrapText="1" indent="4" shrinkToFit="1"/>
    </xf>
    <xf numFmtId="0" fontId="55" fillId="0" borderId="100" xfId="12" applyFont="1" applyBorder="1" applyAlignment="1">
      <alignment horizontal="left" vertical="center" wrapText="1" indent="4" shrinkToFit="1"/>
    </xf>
    <xf numFmtId="38" fontId="30" fillId="0" borderId="99" xfId="20" applyFont="1" applyFill="1" applyBorder="1" applyAlignment="1" applyProtection="1">
      <alignment horizontal="center" vertical="center"/>
      <protection locked="0"/>
    </xf>
    <xf numFmtId="0" fontId="30" fillId="0" borderId="48" xfId="12" applyFont="1" applyBorder="1" applyAlignment="1">
      <alignment horizontal="center" vertical="center" wrapText="1" shrinkToFit="1"/>
    </xf>
    <xf numFmtId="0" fontId="30" fillId="0" borderId="100" xfId="12" applyFont="1" applyBorder="1" applyAlignment="1">
      <alignment horizontal="center" vertical="center" wrapText="1" shrinkToFit="1"/>
    </xf>
    <xf numFmtId="38" fontId="30" fillId="0" borderId="133" xfId="20" applyFont="1" applyFill="1" applyBorder="1" applyAlignment="1" applyProtection="1">
      <alignment horizontal="center" vertical="center"/>
      <protection locked="0"/>
    </xf>
    <xf numFmtId="38" fontId="30" fillId="0" borderId="132" xfId="20" applyFont="1" applyFill="1" applyBorder="1" applyAlignment="1" applyProtection="1">
      <alignment horizontal="center" vertical="center"/>
      <protection locked="0"/>
    </xf>
    <xf numFmtId="176" fontId="30" fillId="0" borderId="27" xfId="19" applyNumberFormat="1" applyFont="1" applyFill="1" applyBorder="1" applyAlignment="1" applyProtection="1">
      <alignment horizontal="center" vertical="center"/>
      <protection locked="0"/>
    </xf>
    <xf numFmtId="176" fontId="30" fillId="0" borderId="100" xfId="19" applyNumberFormat="1" applyFont="1" applyFill="1" applyBorder="1" applyAlignment="1" applyProtection="1">
      <alignment horizontal="center" vertical="center"/>
      <protection locked="0"/>
    </xf>
    <xf numFmtId="176" fontId="30" fillId="0" borderId="28" xfId="19" applyNumberFormat="1" applyFont="1" applyFill="1" applyBorder="1" applyAlignment="1" applyProtection="1">
      <alignment horizontal="center" vertical="center"/>
      <protection locked="0"/>
    </xf>
    <xf numFmtId="176" fontId="30" fillId="0" borderId="101" xfId="19" applyNumberFormat="1" applyFont="1" applyFill="1" applyBorder="1" applyAlignment="1" applyProtection="1">
      <alignment horizontal="center" vertical="center"/>
      <protection locked="0"/>
    </xf>
    <xf numFmtId="176" fontId="30" fillId="0" borderId="96" xfId="19" applyNumberFormat="1" applyFont="1" applyFill="1" applyBorder="1" applyAlignment="1" applyProtection="1">
      <alignment horizontal="center" vertical="center"/>
      <protection locked="0"/>
    </xf>
    <xf numFmtId="38" fontId="30" fillId="0" borderId="106" xfId="20" applyFont="1" applyFill="1" applyBorder="1" applyAlignment="1" applyProtection="1">
      <alignment horizontal="center" vertical="center"/>
      <protection locked="0"/>
    </xf>
    <xf numFmtId="38" fontId="30" fillId="0" borderId="125" xfId="20" applyFont="1" applyFill="1" applyBorder="1" applyAlignment="1" applyProtection="1">
      <alignment horizontal="center" vertical="center"/>
      <protection locked="0"/>
    </xf>
    <xf numFmtId="179" fontId="55" fillId="12" borderId="27" xfId="12" applyNumberFormat="1" applyFont="1" applyFill="1" applyBorder="1" applyAlignment="1">
      <alignment horizontal="left" vertical="center" indent="4" shrinkToFit="1"/>
    </xf>
    <xf numFmtId="179" fontId="55" fillId="12" borderId="48" xfId="12" applyNumberFormat="1" applyFont="1" applyFill="1" applyBorder="1" applyAlignment="1">
      <alignment horizontal="left" vertical="center" indent="4" shrinkToFit="1"/>
    </xf>
    <xf numFmtId="179" fontId="55" fillId="12" borderId="100" xfId="12" applyNumberFormat="1" applyFont="1" applyFill="1" applyBorder="1" applyAlignment="1">
      <alignment horizontal="left" vertical="center" indent="4" shrinkToFit="1"/>
    </xf>
    <xf numFmtId="38" fontId="30" fillId="12" borderId="114" xfId="20" applyFont="1" applyFill="1" applyBorder="1" applyAlignment="1" applyProtection="1">
      <alignment horizontal="center" vertical="center"/>
    </xf>
    <xf numFmtId="38" fontId="30" fillId="12" borderId="53" xfId="20" applyFont="1" applyFill="1" applyBorder="1" applyAlignment="1" applyProtection="1">
      <alignment horizontal="center" vertical="center"/>
    </xf>
    <xf numFmtId="0" fontId="20" fillId="3" borderId="100" xfId="12" applyFont="1" applyFill="1" applyBorder="1" applyAlignment="1">
      <alignment horizontal="center" vertical="center" shrinkToFit="1"/>
    </xf>
    <xf numFmtId="176" fontId="30" fillId="0" borderId="99" xfId="19" applyNumberFormat="1" applyFont="1" applyFill="1" applyBorder="1" applyAlignment="1" applyProtection="1">
      <alignment horizontal="center" vertical="center"/>
      <protection locked="0"/>
    </xf>
    <xf numFmtId="176" fontId="30" fillId="0" borderId="153" xfId="19" applyNumberFormat="1" applyFont="1" applyFill="1" applyBorder="1" applyAlignment="1" applyProtection="1">
      <alignment horizontal="center" vertical="center"/>
      <protection locked="0"/>
    </xf>
    <xf numFmtId="0" fontId="30" fillId="0" borderId="106" xfId="12" applyFont="1" applyBorder="1" applyAlignment="1">
      <alignment horizontal="center" vertical="center" wrapText="1" shrinkToFit="1"/>
    </xf>
    <xf numFmtId="0" fontId="30" fillId="0" borderId="91" xfId="12" applyFont="1" applyBorder="1" applyAlignment="1">
      <alignment horizontal="center" vertical="center" wrapText="1" shrinkToFit="1"/>
    </xf>
    <xf numFmtId="0" fontId="30" fillId="0" borderId="125" xfId="12" applyFont="1" applyBorder="1" applyAlignment="1">
      <alignment horizontal="center" vertical="center" wrapText="1" shrinkToFit="1"/>
    </xf>
    <xf numFmtId="38" fontId="30" fillId="0" borderId="124" xfId="20" applyFont="1" applyFill="1" applyBorder="1" applyAlignment="1" applyProtection="1">
      <alignment horizontal="center" vertical="center"/>
      <protection locked="0"/>
    </xf>
    <xf numFmtId="49" fontId="10" fillId="0" borderId="122" xfId="12" applyNumberFormat="1" applyFont="1" applyBorder="1" applyAlignment="1" applyProtection="1">
      <alignment horizontal="center" vertical="center"/>
      <protection locked="0"/>
    </xf>
    <xf numFmtId="49" fontId="10" fillId="0" borderId="41" xfId="12" applyNumberFormat="1" applyFont="1" applyBorder="1" applyAlignment="1" applyProtection="1">
      <alignment horizontal="center" vertical="center"/>
      <protection locked="0"/>
    </xf>
    <xf numFmtId="49" fontId="10" fillId="0" borderId="40" xfId="12" applyNumberFormat="1" applyFont="1" applyBorder="1" applyAlignment="1" applyProtection="1">
      <alignment horizontal="center" vertical="center"/>
      <protection locked="0"/>
    </xf>
    <xf numFmtId="49" fontId="10" fillId="0" borderId="123" xfId="12" applyNumberFormat="1" applyFont="1" applyBorder="1" applyAlignment="1" applyProtection="1">
      <alignment horizontal="center" vertical="center"/>
      <protection locked="0"/>
    </xf>
    <xf numFmtId="176" fontId="30" fillId="0" borderId="106" xfId="19" applyNumberFormat="1" applyFont="1" applyFill="1" applyBorder="1" applyAlignment="1" applyProtection="1">
      <alignment horizontal="center" vertical="center"/>
      <protection locked="0"/>
    </xf>
    <xf numFmtId="176" fontId="30" fillId="0" borderId="125" xfId="19" applyNumberFormat="1" applyFont="1" applyFill="1" applyBorder="1" applyAlignment="1" applyProtection="1">
      <alignment horizontal="center" vertical="center"/>
      <protection locked="0"/>
    </xf>
    <xf numFmtId="176" fontId="30" fillId="0" borderId="124" xfId="19" applyNumberFormat="1" applyFont="1" applyFill="1" applyBorder="1" applyAlignment="1" applyProtection="1">
      <alignment horizontal="center" vertical="center"/>
      <protection locked="0"/>
    </xf>
    <xf numFmtId="0" fontId="20" fillId="3" borderId="152" xfId="12" applyFont="1" applyFill="1" applyBorder="1" applyAlignment="1">
      <alignment horizontal="center" vertical="center" shrinkToFit="1"/>
    </xf>
    <xf numFmtId="0" fontId="20" fillId="3" borderId="95" xfId="12" applyFont="1" applyFill="1" applyBorder="1" applyAlignment="1">
      <alignment horizontal="center" vertical="center" shrinkToFit="1"/>
    </xf>
    <xf numFmtId="0" fontId="20" fillId="3" borderId="153" xfId="12" applyFont="1" applyFill="1" applyBorder="1" applyAlignment="1">
      <alignment horizontal="center" vertical="center" shrinkToFit="1"/>
    </xf>
    <xf numFmtId="176" fontId="30" fillId="0" borderId="152" xfId="19" applyNumberFormat="1" applyFont="1" applyFill="1" applyBorder="1" applyAlignment="1" applyProtection="1">
      <alignment horizontal="center" vertical="center"/>
      <protection locked="0"/>
    </xf>
    <xf numFmtId="179" fontId="61" fillId="0" borderId="27" xfId="12" applyNumberFormat="1" applyFont="1" applyBorder="1" applyAlignment="1" applyProtection="1">
      <alignment horizontal="center" vertical="center" shrinkToFit="1"/>
      <protection locked="0"/>
    </xf>
    <xf numFmtId="179" fontId="61" fillId="0" borderId="48" xfId="12" applyNumberFormat="1" applyFont="1" applyBorder="1" applyAlignment="1" applyProtection="1">
      <alignment horizontal="center" vertical="center" shrinkToFit="1"/>
      <protection locked="0"/>
    </xf>
    <xf numFmtId="179" fontId="61" fillId="0" borderId="28" xfId="12" applyNumberFormat="1" applyFont="1" applyBorder="1" applyAlignment="1" applyProtection="1">
      <alignment horizontal="center" vertical="center" shrinkToFit="1"/>
      <protection locked="0"/>
    </xf>
    <xf numFmtId="38" fontId="30" fillId="12" borderId="60" xfId="20" applyFont="1" applyFill="1" applyBorder="1" applyAlignment="1" applyProtection="1">
      <alignment horizontal="center" vertical="center"/>
    </xf>
    <xf numFmtId="38" fontId="30" fillId="12" borderId="166" xfId="20" applyFont="1" applyFill="1" applyBorder="1" applyAlignment="1" applyProtection="1">
      <alignment horizontal="center" vertical="center"/>
    </xf>
    <xf numFmtId="38" fontId="30" fillId="12" borderId="157" xfId="20" applyFont="1" applyFill="1" applyBorder="1" applyAlignment="1" applyProtection="1">
      <alignment horizontal="center" vertical="center"/>
    </xf>
    <xf numFmtId="38" fontId="30" fillId="12" borderId="68" xfId="20" applyFont="1" applyFill="1" applyBorder="1" applyAlignment="1" applyProtection="1">
      <alignment horizontal="center" vertical="center"/>
    </xf>
    <xf numFmtId="38" fontId="30" fillId="12" borderId="174" xfId="20" applyFont="1" applyFill="1" applyBorder="1" applyAlignment="1" applyProtection="1">
      <alignment horizontal="center" vertical="center"/>
    </xf>
    <xf numFmtId="38" fontId="30" fillId="12" borderId="175" xfId="20" applyFont="1" applyFill="1" applyBorder="1" applyAlignment="1" applyProtection="1">
      <alignment horizontal="center" vertical="center"/>
    </xf>
    <xf numFmtId="38" fontId="30" fillId="10" borderId="31" xfId="20" applyFont="1" applyFill="1" applyBorder="1" applyAlignment="1" applyProtection="1">
      <alignment horizontal="center" vertical="center"/>
    </xf>
    <xf numFmtId="38" fontId="30" fillId="10" borderId="32" xfId="20" applyFont="1" applyFill="1" applyBorder="1" applyAlignment="1" applyProtection="1">
      <alignment horizontal="center" vertical="center"/>
    </xf>
    <xf numFmtId="38" fontId="30" fillId="10" borderId="19" xfId="20" applyFont="1" applyFill="1" applyBorder="1" applyAlignment="1" applyProtection="1">
      <alignment horizontal="center" vertical="center"/>
    </xf>
    <xf numFmtId="38" fontId="30" fillId="12" borderId="180" xfId="20" applyFont="1" applyFill="1" applyBorder="1" applyAlignment="1" applyProtection="1">
      <alignment horizontal="center" vertical="center"/>
    </xf>
    <xf numFmtId="38" fontId="30" fillId="12" borderId="179" xfId="20" applyFont="1" applyFill="1" applyBorder="1" applyAlignment="1" applyProtection="1">
      <alignment horizontal="center" vertical="center"/>
    </xf>
    <xf numFmtId="38" fontId="30" fillId="12" borderId="160" xfId="20" applyFont="1" applyFill="1" applyBorder="1" applyAlignment="1" applyProtection="1">
      <alignment horizontal="center" vertical="center"/>
    </xf>
    <xf numFmtId="38" fontId="30" fillId="10" borderId="4" xfId="20" applyFont="1" applyFill="1" applyBorder="1" applyAlignment="1" applyProtection="1">
      <alignment horizontal="center" vertical="center"/>
    </xf>
    <xf numFmtId="38" fontId="30" fillId="12" borderId="73" xfId="20" applyFont="1" applyFill="1" applyBorder="1" applyAlignment="1" applyProtection="1">
      <alignment horizontal="center" vertical="center"/>
    </xf>
    <xf numFmtId="38" fontId="30" fillId="12" borderId="170" xfId="20" applyFont="1" applyFill="1" applyBorder="1" applyAlignment="1" applyProtection="1">
      <alignment horizontal="center" vertical="center"/>
    </xf>
    <xf numFmtId="38" fontId="30" fillId="12" borderId="171" xfId="20" applyFont="1" applyFill="1" applyBorder="1" applyAlignment="1" applyProtection="1">
      <alignment horizontal="center" vertical="center"/>
    </xf>
    <xf numFmtId="38" fontId="30" fillId="12" borderId="48" xfId="20" applyFont="1" applyFill="1" applyBorder="1" applyAlignment="1" applyProtection="1">
      <alignment horizontal="center" vertical="center"/>
    </xf>
    <xf numFmtId="49" fontId="30" fillId="0" borderId="40" xfId="12" applyNumberFormat="1" applyFont="1" applyBorder="1" applyAlignment="1" applyProtection="1">
      <alignment horizontal="center" vertical="center"/>
      <protection locked="0"/>
    </xf>
    <xf numFmtId="49" fontId="30" fillId="0" borderId="123" xfId="12" applyNumberFormat="1" applyFont="1" applyBorder="1" applyAlignment="1" applyProtection="1">
      <alignment horizontal="center" vertical="center"/>
      <protection locked="0"/>
    </xf>
    <xf numFmtId="49" fontId="30" fillId="0" borderId="90" xfId="12" applyNumberFormat="1" applyFont="1" applyBorder="1" applyAlignment="1" applyProtection="1">
      <alignment horizontal="center" vertical="center"/>
      <protection locked="0"/>
    </xf>
    <xf numFmtId="38" fontId="30" fillId="12" borderId="165" xfId="20" applyFont="1" applyFill="1" applyBorder="1" applyAlignment="1" applyProtection="1">
      <alignment horizontal="center" vertical="center"/>
    </xf>
    <xf numFmtId="38" fontId="30" fillId="12" borderId="158" xfId="20" applyFont="1" applyFill="1" applyBorder="1" applyAlignment="1" applyProtection="1">
      <alignment horizontal="center" vertical="center"/>
    </xf>
    <xf numFmtId="38" fontId="30" fillId="12" borderId="168" xfId="20" applyFont="1" applyFill="1" applyBorder="1" applyAlignment="1" applyProtection="1">
      <alignment horizontal="center" vertical="center"/>
    </xf>
    <xf numFmtId="38" fontId="30" fillId="12" borderId="169" xfId="20" applyFont="1" applyFill="1" applyBorder="1" applyAlignment="1" applyProtection="1">
      <alignment horizontal="center" vertical="center"/>
    </xf>
    <xf numFmtId="38" fontId="30" fillId="12" borderId="76" xfId="20" applyFont="1" applyFill="1" applyBorder="1" applyAlignment="1" applyProtection="1">
      <alignment horizontal="center" vertical="center"/>
    </xf>
    <xf numFmtId="38" fontId="30" fillId="12" borderId="173" xfId="20" applyFont="1" applyFill="1" applyBorder="1" applyAlignment="1" applyProtection="1">
      <alignment horizontal="center" vertical="center"/>
    </xf>
    <xf numFmtId="38" fontId="30" fillId="12" borderId="156" xfId="20" applyFont="1" applyFill="1" applyBorder="1" applyAlignment="1" applyProtection="1">
      <alignment horizontal="center" vertical="center"/>
    </xf>
    <xf numFmtId="38" fontId="30" fillId="12" borderId="178" xfId="20" applyFont="1" applyFill="1" applyBorder="1" applyAlignment="1" applyProtection="1">
      <alignment horizontal="center" vertical="center"/>
    </xf>
    <xf numFmtId="38" fontId="30" fillId="12" borderId="159" xfId="20" applyFont="1" applyFill="1" applyBorder="1" applyAlignment="1" applyProtection="1">
      <alignment horizontal="center" vertical="center"/>
    </xf>
    <xf numFmtId="38" fontId="30" fillId="0" borderId="48" xfId="20" applyFont="1" applyFill="1" applyBorder="1" applyAlignment="1" applyProtection="1">
      <alignment horizontal="center" vertical="center"/>
      <protection locked="0"/>
    </xf>
    <xf numFmtId="176" fontId="30" fillId="0" borderId="95" xfId="19" applyNumberFormat="1" applyFont="1" applyFill="1" applyBorder="1" applyAlignment="1" applyProtection="1">
      <alignment horizontal="center" vertical="center"/>
      <protection locked="0"/>
    </xf>
    <xf numFmtId="38" fontId="30" fillId="0" borderId="91" xfId="20" applyFont="1" applyFill="1" applyBorder="1" applyAlignment="1" applyProtection="1">
      <alignment horizontal="center" vertical="center"/>
      <protection locked="0"/>
    </xf>
    <xf numFmtId="176" fontId="30" fillId="0" borderId="48" xfId="19" applyNumberFormat="1" applyFont="1" applyFill="1" applyBorder="1" applyAlignment="1" applyProtection="1">
      <alignment horizontal="center" vertical="center"/>
      <protection locked="0"/>
    </xf>
    <xf numFmtId="176" fontId="30" fillId="0" borderId="91" xfId="19" applyNumberFormat="1" applyFont="1" applyFill="1" applyBorder="1" applyAlignment="1" applyProtection="1">
      <alignment horizontal="center" vertical="center"/>
      <protection locked="0"/>
    </xf>
    <xf numFmtId="38" fontId="30" fillId="12" borderId="161" xfId="20" applyFont="1" applyFill="1" applyBorder="1" applyAlignment="1" applyProtection="1">
      <alignment horizontal="center" vertical="center"/>
    </xf>
    <xf numFmtId="38" fontId="30" fillId="10" borderId="18" xfId="20" applyFont="1" applyFill="1" applyBorder="1" applyAlignment="1" applyProtection="1">
      <alignment horizontal="center" vertical="center"/>
    </xf>
    <xf numFmtId="38" fontId="30" fillId="10" borderId="30" xfId="20" applyFont="1" applyFill="1" applyBorder="1" applyAlignment="1" applyProtection="1">
      <alignment horizontal="center" vertical="center"/>
    </xf>
    <xf numFmtId="38" fontId="30" fillId="12" borderId="172" xfId="20" applyFont="1" applyFill="1" applyBorder="1" applyAlignment="1" applyProtection="1">
      <alignment horizontal="center" vertical="center"/>
    </xf>
    <xf numFmtId="38" fontId="30" fillId="12" borderId="164" xfId="20" applyFont="1" applyFill="1" applyBorder="1" applyAlignment="1" applyProtection="1">
      <alignment horizontal="center" vertical="center"/>
    </xf>
    <xf numFmtId="38" fontId="30" fillId="12" borderId="167" xfId="20" applyFont="1" applyFill="1" applyBorder="1" applyAlignment="1" applyProtection="1">
      <alignment horizontal="center" vertical="center"/>
    </xf>
    <xf numFmtId="49" fontId="30" fillId="0" borderId="122" xfId="12" applyNumberFormat="1" applyFont="1" applyBorder="1" applyAlignment="1" applyProtection="1">
      <alignment horizontal="center" vertical="center"/>
      <protection locked="0"/>
    </xf>
    <xf numFmtId="0" fontId="3" fillId="0" borderId="0" xfId="2" applyFont="1" applyAlignment="1">
      <alignment horizontal="center" vertical="center"/>
    </xf>
    <xf numFmtId="0" fontId="6" fillId="0" borderId="0" xfId="2" applyFont="1" applyAlignment="1">
      <alignment horizontal="center" vertical="center"/>
    </xf>
    <xf numFmtId="0" fontId="3" fillId="0" borderId="10"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0" xfId="1" applyFont="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3" xfId="1" applyFont="1" applyBorder="1" applyAlignment="1">
      <alignment horizontal="left" vertical="center" wrapText="1"/>
    </xf>
    <xf numFmtId="0" fontId="27" fillId="3" borderId="27" xfId="1" applyFont="1" applyFill="1" applyBorder="1" applyAlignment="1">
      <alignment horizontal="center" vertical="center"/>
    </xf>
    <xf numFmtId="0" fontId="27" fillId="3" borderId="48" xfId="1" applyFont="1" applyFill="1" applyBorder="1" applyAlignment="1">
      <alignment horizontal="center" vertical="center"/>
    </xf>
    <xf numFmtId="0" fontId="27" fillId="3" borderId="28" xfId="1" applyFont="1" applyFill="1" applyBorder="1" applyAlignment="1">
      <alignment horizontal="center" vertical="center"/>
    </xf>
    <xf numFmtId="0" fontId="29" fillId="0" borderId="27" xfId="1" applyFont="1" applyBorder="1" applyAlignment="1" applyProtection="1">
      <alignment horizontal="center" vertical="center"/>
      <protection locked="0"/>
    </xf>
    <xf numFmtId="0" fontId="29" fillId="0" borderId="48" xfId="1" applyFont="1" applyBorder="1" applyAlignment="1" applyProtection="1">
      <alignment horizontal="center" vertical="center"/>
      <protection locked="0"/>
    </xf>
    <xf numFmtId="0" fontId="29" fillId="0" borderId="28" xfId="1" applyFont="1" applyBorder="1" applyAlignment="1" applyProtection="1">
      <alignment horizontal="center" vertical="center"/>
      <protection locked="0"/>
    </xf>
    <xf numFmtId="0" fontId="27" fillId="0" borderId="11" xfId="1" applyFont="1" applyBorder="1" applyAlignment="1" applyProtection="1">
      <alignment horizontal="left" vertical="center" wrapText="1"/>
      <protection locked="0"/>
    </xf>
    <xf numFmtId="0" fontId="27" fillId="0" borderId="11" xfId="1" applyFont="1" applyBorder="1" applyAlignment="1" applyProtection="1">
      <alignment horizontal="left" vertical="center"/>
      <protection locked="0"/>
    </xf>
    <xf numFmtId="0" fontId="23" fillId="0" borderId="16" xfId="1" applyFont="1" applyBorder="1" applyAlignment="1">
      <alignment horizontal="center" vertical="center"/>
    </xf>
    <xf numFmtId="0" fontId="42" fillId="0" borderId="16" xfId="1" applyFont="1" applyBorder="1" applyAlignment="1" applyProtection="1">
      <alignment horizontal="center" vertical="center"/>
      <protection locked="0"/>
    </xf>
    <xf numFmtId="0" fontId="27" fillId="0" borderId="0" xfId="1" applyFont="1" applyAlignment="1">
      <alignment horizontal="left" vertical="center" wrapText="1"/>
    </xf>
    <xf numFmtId="0" fontId="27" fillId="0" borderId="0" xfId="1" applyFont="1" applyAlignment="1">
      <alignment horizontal="center" vertical="center"/>
    </xf>
    <xf numFmtId="0" fontId="23" fillId="0" borderId="0" xfId="1" applyFont="1" applyAlignment="1">
      <alignment horizontal="center" vertical="center"/>
    </xf>
    <xf numFmtId="0" fontId="3" fillId="0" borderId="0" xfId="1" applyFont="1" applyAlignment="1">
      <alignment horizontal="center" vertical="center"/>
    </xf>
    <xf numFmtId="49" fontId="3" fillId="0" borderId="0" xfId="1" applyNumberFormat="1" applyFont="1" applyAlignment="1" applyProtection="1">
      <alignment horizontal="center" vertical="center"/>
      <protection locked="0"/>
    </xf>
    <xf numFmtId="0" fontId="23" fillId="0" borderId="0" xfId="1" applyFont="1" applyAlignment="1" applyProtection="1">
      <alignment horizontal="left" vertical="center" indent="1"/>
      <protection locked="0"/>
    </xf>
    <xf numFmtId="0" fontId="10" fillId="0" borderId="0" xfId="1" applyFont="1" applyAlignment="1">
      <alignment horizontal="center" vertical="center"/>
    </xf>
    <xf numFmtId="0" fontId="41" fillId="0" borderId="0" xfId="1" applyFont="1" applyAlignment="1">
      <alignment horizontal="center" vertical="center" wrapText="1"/>
    </xf>
    <xf numFmtId="0" fontId="41" fillId="0" borderId="0" xfId="1" applyFont="1" applyAlignment="1">
      <alignment horizontal="center" vertical="center"/>
    </xf>
    <xf numFmtId="0" fontId="10" fillId="0" borderId="0" xfId="1" applyFont="1" applyAlignment="1" applyProtection="1">
      <alignment horizontal="center" vertical="center"/>
      <protection locked="0"/>
    </xf>
    <xf numFmtId="0" fontId="3" fillId="0" borderId="0" xfId="1" applyFont="1" applyAlignment="1" applyProtection="1">
      <alignment horizontal="center" vertical="center"/>
      <protection locked="0"/>
    </xf>
    <xf numFmtId="0" fontId="33" fillId="0" borderId="27" xfId="1" applyFont="1" applyBorder="1" applyAlignment="1">
      <alignment horizontal="center" vertical="center"/>
    </xf>
    <xf numFmtId="0" fontId="33" fillId="0" borderId="48" xfId="1" applyFont="1" applyBorder="1" applyAlignment="1">
      <alignment horizontal="center" vertical="center"/>
    </xf>
    <xf numFmtId="0" fontId="33" fillId="0" borderId="28" xfId="1" applyFont="1" applyBorder="1" applyAlignment="1">
      <alignment horizontal="center" vertical="center"/>
    </xf>
    <xf numFmtId="0" fontId="83" fillId="0" borderId="16" xfId="1" applyFont="1" applyBorder="1" applyAlignment="1">
      <alignment horizontal="center" vertical="center"/>
    </xf>
    <xf numFmtId="49" fontId="82" fillId="0" borderId="0" xfId="1" applyNumberFormat="1" applyFont="1" applyAlignment="1">
      <alignment horizontal="center" vertical="center"/>
    </xf>
    <xf numFmtId="0" fontId="82" fillId="0" borderId="0" xfId="1" applyFont="1" applyAlignment="1">
      <alignment horizontal="left" vertical="center" indent="1"/>
    </xf>
    <xf numFmtId="0" fontId="3" fillId="0" borderId="0" xfId="1" applyFont="1" applyAlignment="1">
      <alignment horizontal="left" vertical="center" wrapText="1" indent="2"/>
    </xf>
    <xf numFmtId="0" fontId="3" fillId="0" borderId="0" xfId="1" applyFont="1" applyAlignment="1">
      <alignment horizontal="left" vertical="center" wrapText="1" indent="1"/>
    </xf>
    <xf numFmtId="0" fontId="27" fillId="0" borderId="0" xfId="1" applyFont="1" applyAlignment="1">
      <alignment horizontal="center" vertical="center" wrapText="1"/>
    </xf>
    <xf numFmtId="0" fontId="3" fillId="0" borderId="0" xfId="1" applyFont="1" applyAlignment="1">
      <alignment horizontal="left" vertical="center" wrapText="1"/>
    </xf>
    <xf numFmtId="0" fontId="27" fillId="7" borderId="0" xfId="1" applyFont="1" applyFill="1" applyAlignment="1" applyProtection="1">
      <alignment horizontal="center" vertical="center"/>
      <protection locked="0"/>
    </xf>
    <xf numFmtId="0" fontId="28" fillId="0" borderId="0" xfId="1" applyFont="1" applyAlignment="1">
      <alignment horizontal="left" vertical="center" wrapText="1" indent="1"/>
    </xf>
    <xf numFmtId="0" fontId="27" fillId="0" borderId="0" xfId="1" applyFont="1" applyAlignment="1" applyProtection="1">
      <alignment horizontal="center" vertical="center"/>
      <protection locked="0"/>
    </xf>
    <xf numFmtId="0" fontId="25" fillId="0" borderId="0" xfId="1" applyFont="1" applyAlignment="1">
      <alignment horizontal="center" vertical="center" wrapText="1"/>
    </xf>
    <xf numFmtId="0" fontId="25" fillId="0" borderId="0" xfId="1" applyFont="1" applyAlignment="1">
      <alignment horizontal="center" vertical="center"/>
    </xf>
    <xf numFmtId="0" fontId="23" fillId="0" borderId="0" xfId="1" applyFont="1" applyAlignment="1">
      <alignment horizontal="center" vertical="center" wrapText="1"/>
    </xf>
    <xf numFmtId="0" fontId="23" fillId="0" borderId="16" xfId="1" applyFont="1" applyBorder="1" applyAlignment="1" applyProtection="1">
      <alignment horizontal="center" vertical="center"/>
      <protection locked="0"/>
    </xf>
    <xf numFmtId="0" fontId="22" fillId="0" borderId="45" xfId="8" applyFont="1" applyBorder="1" applyAlignment="1">
      <alignment horizontal="center" vertical="center"/>
    </xf>
    <xf numFmtId="0" fontId="22" fillId="0" borderId="46" xfId="8" applyFont="1" applyBorder="1" applyAlignment="1">
      <alignment horizontal="center" vertical="center"/>
    </xf>
    <xf numFmtId="0" fontId="3" fillId="0" borderId="26" xfId="1" applyFont="1" applyBorder="1" applyAlignment="1">
      <alignment horizontal="center" vertical="center"/>
    </xf>
    <xf numFmtId="0" fontId="3" fillId="0" borderId="27" xfId="1" applyFont="1" applyBorder="1" applyAlignment="1">
      <alignment horizontal="center" vertical="center"/>
    </xf>
    <xf numFmtId="0" fontId="3" fillId="0" borderId="48" xfId="1" applyFont="1" applyBorder="1" applyAlignment="1">
      <alignment horizontal="center" vertical="center"/>
    </xf>
    <xf numFmtId="0" fontId="3" fillId="0" borderId="48" xfId="1" applyFont="1" applyBorder="1" applyAlignment="1" applyProtection="1">
      <alignment horizontal="center" vertical="center"/>
      <protection locked="0"/>
    </xf>
    <xf numFmtId="0" fontId="10" fillId="0" borderId="48" xfId="1" applyFont="1" applyBorder="1" applyAlignment="1" applyProtection="1">
      <alignment horizontal="center" vertical="center"/>
      <protection locked="0"/>
    </xf>
    <xf numFmtId="0" fontId="10" fillId="0" borderId="48" xfId="1" applyFont="1" applyBorder="1" applyAlignment="1">
      <alignment horizontal="center" vertical="center"/>
    </xf>
    <xf numFmtId="0" fontId="23" fillId="0" borderId="0" xfId="1" applyFont="1" applyAlignment="1">
      <alignment horizontal="left" vertical="center" indent="1"/>
    </xf>
    <xf numFmtId="0" fontId="23" fillId="0" borderId="0" xfId="1" applyFont="1" applyAlignment="1" applyProtection="1">
      <alignment horizontal="center" vertical="center"/>
      <protection locked="0"/>
    </xf>
    <xf numFmtId="0" fontId="3" fillId="0" borderId="0" xfId="1" applyFont="1" applyAlignment="1">
      <alignment horizontal="left" vertical="center" indent="1"/>
    </xf>
    <xf numFmtId="0" fontId="3" fillId="0" borderId="0" xfId="1" applyFont="1" applyAlignment="1">
      <alignment horizontal="left" vertical="center" indent="2"/>
    </xf>
    <xf numFmtId="177" fontId="29" fillId="0" borderId="61" xfId="11" applyNumberFormat="1" applyFont="1" applyBorder="1" applyAlignment="1" applyProtection="1">
      <alignment horizontal="center" vertical="center" shrinkToFit="1"/>
      <protection locked="0"/>
    </xf>
    <xf numFmtId="177" fontId="29" fillId="0" borderId="63" xfId="11" applyNumberFormat="1" applyFont="1" applyBorder="1" applyAlignment="1" applyProtection="1">
      <alignment horizontal="center" vertical="center" shrinkToFit="1"/>
      <protection locked="0"/>
    </xf>
    <xf numFmtId="177" fontId="29" fillId="0" borderId="64" xfId="11" applyNumberFormat="1" applyFont="1" applyBorder="1" applyAlignment="1" applyProtection="1">
      <alignment horizontal="center" vertical="center" shrinkToFit="1"/>
      <protection locked="0"/>
    </xf>
    <xf numFmtId="177" fontId="29" fillId="0" borderId="69" xfId="11" applyNumberFormat="1" applyFont="1" applyBorder="1" applyAlignment="1" applyProtection="1">
      <alignment horizontal="center" vertical="center" shrinkToFit="1"/>
      <protection locked="0"/>
    </xf>
    <xf numFmtId="177" fontId="29" fillId="0" borderId="70" xfId="11" applyNumberFormat="1" applyFont="1" applyBorder="1" applyAlignment="1" applyProtection="1">
      <alignment horizontal="center" vertical="center" shrinkToFit="1"/>
      <protection locked="0"/>
    </xf>
    <xf numFmtId="177" fontId="29" fillId="0" borderId="71" xfId="11" applyNumberFormat="1" applyFont="1" applyBorder="1" applyAlignment="1" applyProtection="1">
      <alignment horizontal="center" vertical="center" shrinkToFit="1"/>
      <protection locked="0"/>
    </xf>
    <xf numFmtId="0" fontId="27" fillId="0" borderId="0" xfId="11" applyFont="1" applyAlignment="1">
      <alignment horizontal="left" vertical="center"/>
    </xf>
    <xf numFmtId="49" fontId="29" fillId="0" borderId="0" xfId="11" applyNumberFormat="1" applyFont="1" applyAlignment="1" applyProtection="1">
      <alignment horizontal="center" vertical="center"/>
      <protection locked="0"/>
    </xf>
    <xf numFmtId="49" fontId="33" fillId="0" borderId="0" xfId="11" applyNumberFormat="1" applyFont="1" applyAlignment="1">
      <alignment horizontal="center" vertical="center"/>
    </xf>
    <xf numFmtId="49" fontId="29" fillId="0" borderId="48" xfId="11" applyNumberFormat="1" applyFont="1" applyBorder="1" applyAlignment="1">
      <alignment horizontal="center" vertical="center"/>
    </xf>
    <xf numFmtId="49" fontId="29" fillId="0" borderId="48" xfId="11" applyNumberFormat="1" applyFont="1" applyBorder="1" applyAlignment="1" applyProtection="1">
      <alignment horizontal="center" vertical="center"/>
      <protection locked="0"/>
    </xf>
    <xf numFmtId="49" fontId="29" fillId="0" borderId="28" xfId="11" applyNumberFormat="1" applyFont="1" applyBorder="1" applyAlignment="1" applyProtection="1">
      <alignment horizontal="center" vertical="center"/>
      <protection locked="0"/>
    </xf>
    <xf numFmtId="0" fontId="27" fillId="0" borderId="0" xfId="11" applyFont="1" applyAlignment="1">
      <alignment horizontal="center" vertical="center"/>
    </xf>
    <xf numFmtId="0" fontId="27" fillId="3" borderId="10" xfId="11" applyFont="1" applyFill="1" applyBorder="1" applyAlignment="1">
      <alignment horizontal="center" vertical="center" shrinkToFit="1"/>
    </xf>
    <xf numFmtId="0" fontId="27" fillId="3" borderId="12" xfId="11" applyFont="1" applyFill="1" applyBorder="1" applyAlignment="1">
      <alignment horizontal="center" vertical="center" shrinkToFit="1"/>
    </xf>
    <xf numFmtId="49" fontId="33" fillId="0" borderId="48" xfId="11" applyNumberFormat="1" applyFont="1" applyBorder="1" applyAlignment="1">
      <alignment horizontal="center" vertical="center"/>
    </xf>
    <xf numFmtId="49" fontId="33" fillId="0" borderId="28" xfId="11" applyNumberFormat="1" applyFont="1" applyBorder="1" applyAlignment="1">
      <alignment horizontal="center" vertical="center"/>
    </xf>
    <xf numFmtId="0" fontId="27" fillId="3" borderId="10" xfId="11" applyFont="1" applyFill="1" applyBorder="1" applyAlignment="1">
      <alignment horizontal="center" vertical="center"/>
    </xf>
    <xf numFmtId="0" fontId="27" fillId="3" borderId="15" xfId="11" applyFont="1" applyFill="1" applyBorder="1" applyAlignment="1">
      <alignment horizontal="center" vertical="center"/>
    </xf>
    <xf numFmtId="0" fontId="27" fillId="3" borderId="35" xfId="11" applyFont="1" applyFill="1" applyBorder="1" applyAlignment="1">
      <alignment horizontal="center" vertical="center"/>
    </xf>
    <xf numFmtId="0" fontId="27" fillId="3" borderId="23" xfId="11" applyFont="1" applyFill="1" applyBorder="1" applyAlignment="1">
      <alignment horizontal="center" vertical="center"/>
    </xf>
    <xf numFmtId="0" fontId="27" fillId="3" borderId="26" xfId="11" applyFont="1" applyFill="1" applyBorder="1" applyAlignment="1">
      <alignment horizontal="center" vertical="center"/>
    </xf>
    <xf numFmtId="0" fontId="27" fillId="3" borderId="35" xfId="11" applyFont="1" applyFill="1" applyBorder="1" applyAlignment="1">
      <alignment horizontal="center" vertical="center" wrapText="1"/>
    </xf>
    <xf numFmtId="0" fontId="27" fillId="3" borderId="10" xfId="11" applyFont="1" applyFill="1" applyBorder="1" applyAlignment="1">
      <alignment horizontal="center" vertical="center" wrapText="1"/>
    </xf>
    <xf numFmtId="0" fontId="27" fillId="3" borderId="26" xfId="11" applyFont="1" applyFill="1" applyBorder="1" applyAlignment="1">
      <alignment horizontal="center" vertical="center" wrapText="1"/>
    </xf>
    <xf numFmtId="0" fontId="3" fillId="3" borderId="35" xfId="11" applyFont="1" applyFill="1" applyBorder="1" applyAlignment="1">
      <alignment horizontal="center" vertical="center" wrapText="1"/>
    </xf>
    <xf numFmtId="0" fontId="3" fillId="3" borderId="23" xfId="11" applyFont="1" applyFill="1" applyBorder="1" applyAlignment="1">
      <alignment horizontal="center" vertical="center"/>
    </xf>
    <xf numFmtId="0" fontId="27" fillId="3" borderId="11" xfId="11" applyFont="1" applyFill="1" applyBorder="1" applyAlignment="1">
      <alignment horizontal="center" vertical="center"/>
    </xf>
    <xf numFmtId="0" fontId="27" fillId="3" borderId="12" xfId="11" applyFont="1" applyFill="1" applyBorder="1" applyAlignment="1">
      <alignment horizontal="center" vertical="center"/>
    </xf>
    <xf numFmtId="0" fontId="27" fillId="3" borderId="16" xfId="11" applyFont="1" applyFill="1" applyBorder="1" applyAlignment="1">
      <alignment horizontal="center" vertical="center"/>
    </xf>
    <xf numFmtId="0" fontId="27" fillId="3" borderId="17" xfId="11" applyFont="1" applyFill="1" applyBorder="1" applyAlignment="1">
      <alignment horizontal="center" vertical="center"/>
    </xf>
    <xf numFmtId="177" fontId="29" fillId="0" borderId="57" xfId="11" applyNumberFormat="1" applyFont="1" applyBorder="1" applyAlignment="1" applyProtection="1">
      <alignment horizontal="center" vertical="center" shrinkToFit="1"/>
      <protection locked="0"/>
    </xf>
    <xf numFmtId="177" fontId="29" fillId="0" borderId="58" xfId="11" applyNumberFormat="1" applyFont="1" applyBorder="1" applyAlignment="1" applyProtection="1">
      <alignment horizontal="center" vertical="center" shrinkToFit="1"/>
      <protection locked="0"/>
    </xf>
    <xf numFmtId="177" fontId="29" fillId="0" borderId="59" xfId="11" applyNumberFormat="1" applyFont="1" applyBorder="1" applyAlignment="1" applyProtection="1">
      <alignment horizontal="center" vertical="center" shrinkToFit="1"/>
      <protection locked="0"/>
    </xf>
    <xf numFmtId="0" fontId="27" fillId="3" borderId="27" xfId="11" applyFont="1" applyFill="1" applyBorder="1" applyAlignment="1">
      <alignment horizontal="center" vertical="center" shrinkToFit="1"/>
    </xf>
    <xf numFmtId="0" fontId="27" fillId="3" borderId="28" xfId="11" applyFont="1" applyFill="1" applyBorder="1" applyAlignment="1">
      <alignment horizontal="center" vertical="center" shrinkToFit="1"/>
    </xf>
    <xf numFmtId="0" fontId="27" fillId="3" borderId="15" xfId="11" applyFont="1" applyFill="1" applyBorder="1" applyAlignment="1">
      <alignment horizontal="center" vertical="center" wrapText="1" shrinkToFit="1"/>
    </xf>
    <xf numFmtId="0" fontId="27" fillId="3" borderId="17" xfId="11" applyFont="1" applyFill="1" applyBorder="1" applyAlignment="1">
      <alignment horizontal="center" vertical="center" shrinkToFit="1"/>
    </xf>
    <xf numFmtId="176" fontId="29" fillId="0" borderId="0" xfId="11" applyNumberFormat="1" applyFont="1" applyAlignment="1" applyProtection="1">
      <alignment horizontal="center" vertical="center"/>
      <protection locked="0"/>
    </xf>
    <xf numFmtId="0" fontId="3" fillId="0" borderId="0" xfId="11" applyFont="1" applyAlignment="1">
      <alignment horizontal="center" vertical="center"/>
    </xf>
    <xf numFmtId="0" fontId="6" fillId="0" borderId="0" xfId="11" applyFont="1" applyAlignment="1">
      <alignment horizontal="center" vertical="center"/>
    </xf>
    <xf numFmtId="176" fontId="29" fillId="0" borderId="0" xfId="11" applyNumberFormat="1" applyFont="1" applyAlignment="1" applyProtection="1">
      <alignment horizontal="center" vertical="center" shrinkToFit="1"/>
      <protection locked="0"/>
    </xf>
    <xf numFmtId="176" fontId="29" fillId="0" borderId="0" xfId="11" applyNumberFormat="1" applyFont="1" applyAlignment="1">
      <alignment horizontal="center" vertical="center" shrinkToFit="1"/>
    </xf>
    <xf numFmtId="49" fontId="35" fillId="0" borderId="0" xfId="11" applyNumberFormat="1" applyFont="1" applyAlignment="1" applyProtection="1">
      <alignment horizontal="center" vertical="center"/>
      <protection locked="0"/>
    </xf>
    <xf numFmtId="49" fontId="36" fillId="0" borderId="0" xfId="11" applyNumberFormat="1" applyFont="1" applyAlignment="1">
      <alignment horizontal="center" vertical="center"/>
    </xf>
    <xf numFmtId="176" fontId="33" fillId="0" borderId="0" xfId="11" applyNumberFormat="1" applyFont="1" applyAlignment="1">
      <alignment horizontal="center" vertical="center" shrinkToFit="1"/>
    </xf>
    <xf numFmtId="0" fontId="27" fillId="3" borderId="23" xfId="11" applyFont="1" applyFill="1" applyBorder="1" applyAlignment="1">
      <alignment horizontal="center" vertical="center" wrapText="1"/>
    </xf>
    <xf numFmtId="0" fontId="3" fillId="3" borderId="23" xfId="11" applyFont="1" applyFill="1" applyBorder="1" applyAlignment="1">
      <alignment horizontal="center" vertical="center" wrapText="1"/>
    </xf>
    <xf numFmtId="49" fontId="33" fillId="0" borderId="27" xfId="11" applyNumberFormat="1" applyFont="1" applyBorder="1" applyAlignment="1">
      <alignment horizontal="center" vertical="center"/>
    </xf>
    <xf numFmtId="0" fontId="27" fillId="3" borderId="27" xfId="11" applyFont="1" applyFill="1" applyBorder="1" applyAlignment="1">
      <alignment horizontal="center" vertical="center" wrapText="1" shrinkToFit="1"/>
    </xf>
    <xf numFmtId="0" fontId="27" fillId="3" borderId="28" xfId="11" applyFont="1" applyFill="1" applyBorder="1" applyAlignment="1">
      <alignment horizontal="center" vertical="center" wrapText="1" shrinkToFit="1"/>
    </xf>
    <xf numFmtId="49" fontId="49" fillId="2" borderId="27" xfId="1" applyNumberFormat="1" applyFont="1" applyFill="1" applyBorder="1" applyAlignment="1" applyProtection="1">
      <alignment horizontal="center" vertical="center" wrapText="1"/>
      <protection locked="0"/>
    </xf>
    <xf numFmtId="49" fontId="49" fillId="2" borderId="28" xfId="1" applyNumberFormat="1" applyFont="1" applyFill="1" applyBorder="1" applyAlignment="1" applyProtection="1">
      <alignment horizontal="center" vertical="center" wrapText="1"/>
      <protection locked="0"/>
    </xf>
    <xf numFmtId="49" fontId="21" fillId="2" borderId="27" xfId="1" applyNumberFormat="1" applyFont="1" applyFill="1" applyBorder="1" applyAlignment="1" applyProtection="1">
      <alignment horizontal="center" vertical="center" wrapText="1"/>
      <protection locked="0"/>
    </xf>
    <xf numFmtId="49" fontId="21" fillId="2" borderId="28" xfId="1" applyNumberFormat="1" applyFont="1" applyFill="1" applyBorder="1" applyAlignment="1" applyProtection="1">
      <alignment horizontal="center" vertical="center" wrapText="1"/>
      <protection locked="0"/>
    </xf>
    <xf numFmtId="0" fontId="44" fillId="0" borderId="57" xfId="13" applyFont="1" applyBorder="1" applyAlignment="1">
      <alignment horizontal="left" vertical="center"/>
    </xf>
    <xf numFmtId="0" fontId="44" fillId="0" borderId="58" xfId="13" applyFont="1" applyBorder="1" applyAlignment="1">
      <alignment horizontal="left" vertical="center"/>
    </xf>
    <xf numFmtId="0" fontId="44" fillId="0" borderId="59" xfId="13" applyFont="1" applyBorder="1" applyAlignment="1">
      <alignment horizontal="left" vertical="center"/>
    </xf>
    <xf numFmtId="0" fontId="10" fillId="7" borderId="70" xfId="13" applyFont="1" applyFill="1" applyBorder="1" applyAlignment="1">
      <alignment horizontal="center" vertical="center" wrapText="1"/>
    </xf>
    <xf numFmtId="0" fontId="10" fillId="7" borderId="71" xfId="13" applyFont="1" applyFill="1" applyBorder="1" applyAlignment="1">
      <alignment horizontal="center" vertical="center" wrapText="1"/>
    </xf>
    <xf numFmtId="0" fontId="10" fillId="7" borderId="15" xfId="13" applyFont="1" applyFill="1" applyBorder="1" applyAlignment="1">
      <alignment horizontal="center" vertical="center"/>
    </xf>
    <xf numFmtId="0" fontId="10" fillId="7" borderId="17" xfId="13" applyFont="1" applyFill="1" applyBorder="1" applyAlignment="1">
      <alignment horizontal="center" vertical="center"/>
    </xf>
    <xf numFmtId="49" fontId="21" fillId="2" borderId="26" xfId="1" applyNumberFormat="1" applyFont="1" applyFill="1" applyBorder="1" applyAlignment="1" applyProtection="1">
      <alignment horizontal="center" vertical="center" shrinkToFit="1"/>
      <protection locked="0"/>
    </xf>
    <xf numFmtId="0" fontId="21" fillId="8" borderId="10" xfId="1" applyFont="1" applyFill="1" applyBorder="1" applyAlignment="1">
      <alignment horizontal="center" vertical="center" wrapText="1" shrinkToFit="1"/>
    </xf>
    <xf numFmtId="0" fontId="21" fillId="8" borderId="12" xfId="1" applyFont="1" applyFill="1" applyBorder="1" applyAlignment="1">
      <alignment horizontal="center" vertical="center" wrapText="1" shrinkToFit="1"/>
    </xf>
    <xf numFmtId="0" fontId="10" fillId="9" borderId="35" xfId="1" applyFont="1" applyFill="1" applyBorder="1" applyAlignment="1">
      <alignment horizontal="center" vertical="center"/>
    </xf>
    <xf numFmtId="0" fontId="10" fillId="9" borderId="52" xfId="1" applyFont="1" applyFill="1" applyBorder="1" applyAlignment="1">
      <alignment horizontal="center" vertical="center"/>
    </xf>
    <xf numFmtId="0" fontId="10" fillId="9" borderId="23" xfId="1" applyFont="1" applyFill="1" applyBorder="1" applyAlignment="1">
      <alignment horizontal="center" vertical="center"/>
    </xf>
    <xf numFmtId="49" fontId="49" fillId="2" borderId="26" xfId="1" applyNumberFormat="1" applyFont="1" applyFill="1" applyBorder="1" applyAlignment="1" applyProtection="1">
      <alignment horizontal="center" vertical="center" shrinkToFit="1"/>
      <protection locked="0"/>
    </xf>
    <xf numFmtId="0" fontId="21" fillId="8" borderId="27" xfId="1" applyFont="1" applyFill="1" applyBorder="1" applyAlignment="1">
      <alignment horizontal="center" vertical="center" wrapText="1" shrinkToFit="1"/>
    </xf>
    <xf numFmtId="0" fontId="21" fillId="8" borderId="28" xfId="1" applyFont="1" applyFill="1" applyBorder="1" applyAlignment="1">
      <alignment horizontal="center" vertical="center" wrapText="1" shrinkToFit="1"/>
    </xf>
    <xf numFmtId="0" fontId="29" fillId="9" borderId="27" xfId="13" applyFont="1" applyFill="1" applyBorder="1" applyAlignment="1">
      <alignment horizontal="center" vertical="center" wrapText="1"/>
    </xf>
    <xf numFmtId="0" fontId="29" fillId="9" borderId="28" xfId="13" applyFont="1" applyFill="1" applyBorder="1" applyAlignment="1">
      <alignment horizontal="center" vertical="center" wrapText="1"/>
    </xf>
    <xf numFmtId="0" fontId="29" fillId="9" borderId="72" xfId="13" applyFont="1" applyFill="1" applyBorder="1" applyAlignment="1">
      <alignment horizontal="center" vertical="center" wrapText="1"/>
    </xf>
    <xf numFmtId="0" fontId="29" fillId="9" borderId="75" xfId="13" applyFont="1" applyFill="1" applyBorder="1" applyAlignment="1">
      <alignment horizontal="center" vertical="center" wrapText="1"/>
    </xf>
    <xf numFmtId="0" fontId="29" fillId="9" borderId="10" xfId="13" applyFont="1" applyFill="1" applyBorder="1" applyAlignment="1">
      <alignment horizontal="center" vertical="center"/>
    </xf>
    <xf numFmtId="0" fontId="29" fillId="9" borderId="59" xfId="13" applyFont="1" applyFill="1" applyBorder="1" applyAlignment="1">
      <alignment horizontal="center" vertical="center"/>
    </xf>
    <xf numFmtId="0" fontId="29" fillId="9" borderId="69" xfId="13" applyFont="1" applyFill="1" applyBorder="1" applyAlignment="1">
      <alignment horizontal="center" vertical="center"/>
    </xf>
    <xf numFmtId="0" fontId="29" fillId="9" borderId="71" xfId="13" applyFont="1" applyFill="1" applyBorder="1" applyAlignment="1">
      <alignment horizontal="center" vertical="center"/>
    </xf>
    <xf numFmtId="0" fontId="29" fillId="9" borderId="27" xfId="13" applyFont="1" applyFill="1" applyBorder="1" applyAlignment="1">
      <alignment horizontal="center" vertical="center"/>
    </xf>
    <xf numFmtId="0" fontId="29" fillId="9" borderId="28" xfId="13" applyFont="1" applyFill="1" applyBorder="1" applyAlignment="1">
      <alignment horizontal="center" vertical="center"/>
    </xf>
    <xf numFmtId="0" fontId="10" fillId="7" borderId="69" xfId="13" applyFont="1" applyFill="1" applyBorder="1" applyAlignment="1">
      <alignment horizontal="center" vertical="center" wrapText="1"/>
    </xf>
    <xf numFmtId="49" fontId="53" fillId="5" borderId="0" xfId="1" applyNumberFormat="1" applyFont="1" applyFill="1" applyAlignment="1">
      <alignment horizontal="center" vertical="center" shrinkToFit="1"/>
    </xf>
    <xf numFmtId="49" fontId="49" fillId="2" borderId="27" xfId="1" applyNumberFormat="1" applyFont="1" applyFill="1" applyBorder="1" applyAlignment="1">
      <alignment horizontal="center" vertical="center" wrapText="1"/>
    </xf>
    <xf numFmtId="49" fontId="49" fillId="2" borderId="28" xfId="1" applyNumberFormat="1" applyFont="1" applyFill="1" applyBorder="1" applyAlignment="1">
      <alignment horizontal="center" vertical="center" wrapText="1"/>
    </xf>
    <xf numFmtId="49" fontId="49" fillId="2" borderId="26" xfId="1" applyNumberFormat="1" applyFont="1" applyFill="1" applyBorder="1" applyAlignment="1">
      <alignment horizontal="center" vertical="center" shrinkToFit="1"/>
    </xf>
    <xf numFmtId="0" fontId="78" fillId="3" borderId="27" xfId="11" applyFont="1" applyFill="1" applyBorder="1" applyAlignment="1">
      <alignment horizontal="center" vertical="center" shrinkToFit="1"/>
    </xf>
    <xf numFmtId="0" fontId="78" fillId="3" borderId="28" xfId="11" applyFont="1" applyFill="1" applyBorder="1" applyAlignment="1">
      <alignment horizontal="center" vertical="center" shrinkToFit="1"/>
    </xf>
    <xf numFmtId="0" fontId="75" fillId="0" borderId="27" xfId="11" applyFont="1" applyBorder="1" applyAlignment="1" applyProtection="1">
      <alignment horizontal="center" vertical="center" shrinkToFit="1"/>
      <protection locked="0"/>
    </xf>
    <xf numFmtId="0" fontId="75" fillId="0" borderId="48" xfId="11" applyFont="1" applyBorder="1" applyAlignment="1" applyProtection="1">
      <alignment horizontal="center" vertical="center" shrinkToFit="1"/>
      <protection locked="0"/>
    </xf>
    <xf numFmtId="0" fontId="75" fillId="0" borderId="28" xfId="11" applyFont="1" applyBorder="1" applyAlignment="1" applyProtection="1">
      <alignment horizontal="center" vertical="center" shrinkToFit="1"/>
      <protection locked="0"/>
    </xf>
    <xf numFmtId="0" fontId="74" fillId="0" borderId="0" xfId="1" applyFont="1" applyAlignment="1">
      <alignment horizontal="center" vertical="center"/>
    </xf>
    <xf numFmtId="0" fontId="78" fillId="3" borderId="26" xfId="11" applyFont="1" applyFill="1" applyBorder="1" applyAlignment="1">
      <alignment horizontal="center" vertical="center" shrinkToFit="1"/>
    </xf>
    <xf numFmtId="0" fontId="75" fillId="0" borderId="26" xfId="11" applyFont="1" applyBorder="1" applyAlignment="1" applyProtection="1">
      <alignment horizontal="center" vertical="center" shrinkToFit="1"/>
      <protection locked="0"/>
    </xf>
    <xf numFmtId="0" fontId="81" fillId="0" borderId="27" xfId="11" applyFont="1" applyBorder="1" applyAlignment="1">
      <alignment horizontal="center" vertical="center" shrinkToFit="1"/>
    </xf>
    <xf numFmtId="0" fontId="81" fillId="0" borderId="48" xfId="11" applyFont="1" applyBorder="1" applyAlignment="1">
      <alignment horizontal="center" vertical="center" shrinkToFit="1"/>
    </xf>
    <xf numFmtId="0" fontId="81" fillId="0" borderId="28" xfId="11" applyFont="1" applyBorder="1" applyAlignment="1">
      <alignment horizontal="center" vertical="center" shrinkToFit="1"/>
    </xf>
    <xf numFmtId="0" fontId="74" fillId="0" borderId="0" xfId="1" applyFont="1" applyAlignment="1">
      <alignment horizontal="center" vertical="center" wrapText="1"/>
    </xf>
    <xf numFmtId="0" fontId="81" fillId="0" borderId="26" xfId="11" applyFont="1" applyBorder="1" applyAlignment="1">
      <alignment horizontal="center" vertical="center" shrinkToFit="1"/>
    </xf>
    <xf numFmtId="49" fontId="29" fillId="0" borderId="28" xfId="1" applyNumberFormat="1" applyFont="1" applyBorder="1" applyAlignment="1">
      <alignment horizontal="center" vertical="center" shrinkToFit="1"/>
    </xf>
    <xf numFmtId="38" fontId="6" fillId="10" borderId="27" xfId="9" applyFont="1" applyFill="1" applyBorder="1" applyAlignment="1" applyProtection="1">
      <alignment horizontal="center" vertical="center" shrinkToFit="1"/>
    </xf>
    <xf numFmtId="38" fontId="6" fillId="10" borderId="48" xfId="9" applyFont="1" applyFill="1" applyBorder="1" applyAlignment="1" applyProtection="1">
      <alignment horizontal="center" vertical="center" shrinkToFit="1"/>
    </xf>
    <xf numFmtId="38" fontId="6" fillId="10" borderId="28" xfId="9" applyFont="1" applyFill="1" applyBorder="1" applyAlignment="1" applyProtection="1">
      <alignment horizontal="center" vertical="center" shrinkToFit="1"/>
    </xf>
    <xf numFmtId="0" fontId="29" fillId="3" borderId="40" xfId="1" applyFont="1" applyFill="1" applyBorder="1" applyAlignment="1">
      <alignment horizontal="center" vertical="center"/>
    </xf>
    <xf numFmtId="0" fontId="29" fillId="3" borderId="41" xfId="1" applyFont="1" applyFill="1" applyBorder="1" applyAlignment="1">
      <alignment horizontal="center" vertical="center"/>
    </xf>
    <xf numFmtId="38" fontId="29" fillId="10" borderId="106" xfId="7" applyFont="1" applyFill="1" applyBorder="1" applyAlignment="1" applyProtection="1">
      <alignment horizontal="center" vertical="center" shrinkToFit="1"/>
    </xf>
    <xf numFmtId="38" fontId="29" fillId="10" borderId="92" xfId="7" applyFont="1" applyFill="1" applyBorder="1" applyAlignment="1" applyProtection="1">
      <alignment horizontal="center" vertical="center" shrinkToFit="1"/>
    </xf>
    <xf numFmtId="38" fontId="29" fillId="10" borderId="31" xfId="9" applyFont="1" applyFill="1" applyBorder="1" applyAlignment="1" applyProtection="1">
      <alignment horizontal="center" vertical="center" shrinkToFit="1"/>
    </xf>
    <xf numFmtId="38" fontId="29" fillId="10" borderId="32" xfId="9" applyFont="1" applyFill="1" applyBorder="1" applyAlignment="1" applyProtection="1">
      <alignment horizontal="center" vertical="center" shrinkToFit="1"/>
    </xf>
    <xf numFmtId="38" fontId="29" fillId="10" borderId="27" xfId="7" applyFont="1" applyFill="1" applyBorder="1" applyAlignment="1" applyProtection="1">
      <alignment horizontal="center" vertical="center" shrinkToFit="1"/>
    </xf>
    <xf numFmtId="38" fontId="29" fillId="10" borderId="28" xfId="7" applyFont="1" applyFill="1" applyBorder="1" applyAlignment="1" applyProtection="1">
      <alignment horizontal="center" vertical="center" shrinkToFit="1"/>
    </xf>
    <xf numFmtId="38" fontId="29" fillId="10" borderId="101" xfId="7" applyFont="1" applyFill="1" applyBorder="1" applyAlignment="1" applyProtection="1">
      <alignment horizontal="center" vertical="center" shrinkToFit="1"/>
    </xf>
    <xf numFmtId="38" fontId="29" fillId="10" borderId="96" xfId="7" applyFont="1" applyFill="1" applyBorder="1" applyAlignment="1" applyProtection="1">
      <alignment horizontal="center" vertical="center" shrinkToFit="1"/>
    </xf>
    <xf numFmtId="38" fontId="29" fillId="10" borderId="31" xfId="7" applyFont="1" applyFill="1" applyBorder="1" applyAlignment="1" applyProtection="1">
      <alignment horizontal="center" vertical="center" shrinkToFit="1"/>
    </xf>
    <xf numFmtId="38" fontId="29" fillId="10" borderId="32" xfId="7" applyFont="1" applyFill="1" applyBorder="1" applyAlignment="1" applyProtection="1">
      <alignment horizontal="center" vertical="center" shrinkToFit="1"/>
    </xf>
    <xf numFmtId="38" fontId="29" fillId="10" borderId="101" xfId="7" applyFont="1" applyFill="1" applyBorder="1" applyAlignment="1" applyProtection="1">
      <alignment horizontal="center" vertical="center" wrapText="1" shrinkToFit="1"/>
    </xf>
    <xf numFmtId="38" fontId="29" fillId="10" borderId="96" xfId="7" applyFont="1" applyFill="1" applyBorder="1" applyAlignment="1" applyProtection="1">
      <alignment horizontal="center" vertical="center" wrapText="1" shrinkToFit="1"/>
    </xf>
    <xf numFmtId="0" fontId="32" fillId="6" borderId="27" xfId="1" applyFont="1" applyFill="1" applyBorder="1" applyAlignment="1">
      <alignment horizontal="center" vertical="center"/>
    </xf>
    <xf numFmtId="0" fontId="32" fillId="6" borderId="48" xfId="1" applyFont="1" applyFill="1" applyBorder="1" applyAlignment="1">
      <alignment horizontal="center" vertical="center"/>
    </xf>
    <xf numFmtId="0" fontId="32" fillId="6" borderId="28" xfId="1" applyFont="1" applyFill="1" applyBorder="1" applyAlignment="1">
      <alignment horizontal="center" vertical="center"/>
    </xf>
    <xf numFmtId="49" fontId="29" fillId="0" borderId="0" xfId="1" applyNumberFormat="1" applyFont="1" applyBorder="1" applyAlignment="1">
      <alignment vertical="center" shrinkToFit="1"/>
    </xf>
    <xf numFmtId="179" fontId="10" fillId="0" borderId="107" xfId="1" applyNumberFormat="1" applyFont="1" applyBorder="1" applyAlignment="1">
      <alignment horizontal="center" vertical="center"/>
    </xf>
    <xf numFmtId="179" fontId="10" fillId="0" borderId="102" xfId="1" applyNumberFormat="1" applyFont="1" applyBorder="1" applyAlignment="1">
      <alignment horizontal="center" vertical="center"/>
    </xf>
    <xf numFmtId="179" fontId="10" fillId="0" borderId="138" xfId="1" applyNumberFormat="1" applyFont="1" applyBorder="1" applyAlignment="1">
      <alignment horizontal="center" vertical="center"/>
    </xf>
    <xf numFmtId="0" fontId="29" fillId="6" borderId="27" xfId="1" applyFont="1" applyFill="1" applyBorder="1" applyAlignment="1">
      <alignment horizontal="left" vertical="center"/>
    </xf>
    <xf numFmtId="0" fontId="29" fillId="6" borderId="48" xfId="1" applyFont="1" applyFill="1" applyBorder="1" applyAlignment="1">
      <alignment horizontal="left" vertical="center"/>
    </xf>
    <xf numFmtId="0" fontId="29" fillId="6" borderId="28" xfId="1" applyFont="1" applyFill="1" applyBorder="1" applyAlignment="1">
      <alignment horizontal="left" vertical="center"/>
    </xf>
    <xf numFmtId="38" fontId="65" fillId="10" borderId="26" xfId="16" applyFont="1" applyFill="1" applyBorder="1" applyAlignment="1" applyProtection="1">
      <alignment horizontal="center" vertical="center" shrinkToFit="1"/>
      <protection locked="0"/>
    </xf>
    <xf numFmtId="38" fontId="65" fillId="10" borderId="35" xfId="16" applyFont="1" applyFill="1" applyBorder="1" applyAlignment="1" applyProtection="1">
      <alignment horizontal="center" vertical="center" shrinkToFit="1"/>
      <protection locked="0"/>
    </xf>
    <xf numFmtId="38" fontId="65" fillId="10" borderId="155" xfId="16" applyFont="1" applyFill="1" applyBorder="1" applyAlignment="1" applyProtection="1">
      <alignment horizontal="center" vertical="center" shrinkToFit="1"/>
    </xf>
    <xf numFmtId="38" fontId="65" fillId="10" borderId="77" xfId="16" applyFont="1" applyFill="1" applyBorder="1" applyAlignment="1" applyProtection="1">
      <alignment horizontal="center" vertical="center" shrinkToFit="1"/>
    </xf>
    <xf numFmtId="38" fontId="65" fillId="10" borderId="108" xfId="1" applyNumberFormat="1" applyFont="1" applyFill="1" applyBorder="1" applyAlignment="1" applyProtection="1">
      <alignment horizontal="center" vertical="center"/>
      <protection locked="0"/>
    </xf>
    <xf numFmtId="0" fontId="29" fillId="8" borderId="40" xfId="1" applyFont="1" applyFill="1" applyBorder="1" applyAlignment="1">
      <alignment horizontal="center" vertical="center"/>
    </xf>
    <xf numFmtId="0" fontId="29" fillId="8" borderId="41" xfId="1" applyFont="1" applyFill="1" applyBorder="1" applyAlignment="1">
      <alignment horizontal="center" vertical="center"/>
    </xf>
    <xf numFmtId="38" fontId="65" fillId="10" borderId="26" xfId="16" applyFont="1" applyFill="1" applyBorder="1" applyAlignment="1" applyProtection="1">
      <alignment horizontal="center" vertical="center" shrinkToFit="1"/>
    </xf>
    <xf numFmtId="38" fontId="65" fillId="10" borderId="35" xfId="16" applyFont="1" applyFill="1" applyBorder="1" applyAlignment="1" applyProtection="1">
      <alignment horizontal="center" vertical="center" shrinkToFit="1"/>
    </xf>
  </cellXfs>
  <cellStyles count="21">
    <cellStyle name="パーセント 2" xfId="4" xr:uid="{00000000-0005-0000-0000-000000000000}"/>
    <cellStyle name="ハイパーリンク 2" xfId="6" xr:uid="{00000000-0005-0000-0000-000001000000}"/>
    <cellStyle name="桁区切り" xfId="9" builtinId="6"/>
    <cellStyle name="桁区切り 2" xfId="17" xr:uid="{00000000-0005-0000-0000-000003000000}"/>
    <cellStyle name="桁区切り 2 2" xfId="20" xr:uid="{00000000-0005-0000-0000-000004000000}"/>
    <cellStyle name="桁区切り 2 3 2 2" xfId="16" xr:uid="{00000000-0005-0000-0000-000005000000}"/>
    <cellStyle name="桁区切り 2 5" xfId="7" xr:uid="{00000000-0005-0000-0000-000006000000}"/>
    <cellStyle name="桁区切り 4" xfId="19" xr:uid="{00000000-0005-0000-0000-000007000000}"/>
    <cellStyle name="標準" xfId="0" builtinId="0"/>
    <cellStyle name="標準 10" xfId="2" xr:uid="{00000000-0005-0000-0000-000009000000}"/>
    <cellStyle name="標準 10 2" xfId="11" xr:uid="{00000000-0005-0000-0000-00000A000000}"/>
    <cellStyle name="標準 11 2" xfId="15" xr:uid="{00000000-0005-0000-0000-00000B000000}"/>
    <cellStyle name="標準 11 4 2" xfId="18" xr:uid="{00000000-0005-0000-0000-00000C000000}"/>
    <cellStyle name="標準 2 2" xfId="8" xr:uid="{00000000-0005-0000-0000-00000D000000}"/>
    <cellStyle name="標準 2 2_(見本)【ガラス】対象製品申請リスト_20130624" xfId="13" xr:uid="{00000000-0005-0000-0000-00000E000000}"/>
    <cellStyle name="標準 2 5 2" xfId="1" xr:uid="{00000000-0005-0000-0000-00000F000000}"/>
    <cellStyle name="標準 2 5 2_【建材】申請書式（個人・戸建）_0729_1" xfId="5" xr:uid="{00000000-0005-0000-0000-000010000000}"/>
    <cellStyle name="標準 3 2" xfId="3" xr:uid="{00000000-0005-0000-0000-000011000000}"/>
    <cellStyle name="標準 3 3 2" xfId="10" xr:uid="{00000000-0005-0000-0000-000012000000}"/>
    <cellStyle name="標準 4" xfId="14" xr:uid="{00000000-0005-0000-0000-000013000000}"/>
    <cellStyle name="標準 9 2" xfId="12" xr:uid="{00000000-0005-0000-0000-000014000000}"/>
  </cellStyles>
  <dxfs count="169">
    <dxf>
      <fill>
        <patternFill>
          <bgColor rgb="FFFFFF99"/>
        </patternFill>
      </fill>
    </dxf>
    <dxf>
      <fill>
        <patternFill>
          <bgColor rgb="FFFFFF00"/>
        </patternFill>
      </fill>
    </dxf>
    <dxf>
      <fill>
        <patternFill patternType="none">
          <bgColor auto="1"/>
        </patternFill>
      </fill>
    </dxf>
    <dxf>
      <fill>
        <patternFill>
          <bgColor rgb="FFFFFF99"/>
        </patternFill>
      </fill>
    </dxf>
    <dxf>
      <fill>
        <patternFill>
          <bgColor rgb="FFFFFF99"/>
        </patternFill>
      </fill>
    </dxf>
    <dxf>
      <fill>
        <patternFill>
          <bgColor rgb="FFFFFF00"/>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00"/>
        </patternFill>
      </fill>
    </dxf>
    <dxf>
      <fill>
        <patternFill patternType="none">
          <bgColor auto="1"/>
        </patternFill>
      </fill>
    </dxf>
    <dxf>
      <fill>
        <patternFill>
          <bgColor rgb="FFFFFF99"/>
        </patternFill>
      </fill>
    </dxf>
    <dxf>
      <fill>
        <patternFill>
          <bgColor rgb="FFFFFF99"/>
        </patternFill>
      </fill>
    </dxf>
    <dxf>
      <fill>
        <patternFill>
          <bgColor rgb="FFFFFF00"/>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fgColor rgb="FFFFFF99"/>
          <bgColor rgb="FFFFFF9C"/>
        </patternFill>
      </fill>
    </dxf>
    <dxf>
      <fill>
        <patternFill>
          <fgColor rgb="FFFFFF99"/>
          <bgColor rgb="FFFFFF9C"/>
        </patternFill>
      </fill>
    </dxf>
    <dxf>
      <fill>
        <patternFill>
          <fgColor rgb="FFFFFF99"/>
          <bgColor rgb="FFFFFF9C"/>
        </patternFill>
      </fill>
    </dxf>
    <dxf>
      <fill>
        <patternFill>
          <fgColor rgb="FFFFFF99"/>
          <bgColor rgb="FFFFFF9C"/>
        </patternFill>
      </fill>
    </dxf>
    <dxf>
      <fill>
        <patternFill>
          <bgColor rgb="FFCC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tint="-0.24994659260841701"/>
        </patternFill>
      </fill>
    </dxf>
    <dxf>
      <fill>
        <patternFill>
          <fgColor rgb="FFFFFF99"/>
          <bgColor rgb="FFFFFF9C"/>
        </patternFill>
      </fill>
    </dxf>
    <dxf>
      <fill>
        <patternFill>
          <fgColor rgb="FFFFFF99"/>
          <bgColor rgb="FFFFFF9C"/>
        </patternFill>
      </fill>
    </dxf>
    <dxf>
      <fill>
        <patternFill>
          <fgColor rgb="FFFFFF99"/>
          <bgColor rgb="FFFFFF9C"/>
        </patternFill>
      </fill>
    </dxf>
    <dxf>
      <fill>
        <patternFill>
          <fgColor rgb="FFFFFF99"/>
          <bgColor rgb="FFFFFF9C"/>
        </patternFill>
      </fill>
    </dxf>
    <dxf>
      <fill>
        <patternFill>
          <bgColor rgb="FFFFFF99"/>
        </patternFill>
      </fill>
    </dxf>
    <dxf>
      <fill>
        <patternFill>
          <bgColor rgb="FFFFFF99"/>
        </patternFill>
      </fill>
    </dxf>
    <dxf>
      <fill>
        <patternFill>
          <bgColor rgb="FFFFFF99"/>
        </patternFill>
      </fill>
    </dxf>
    <dxf>
      <fill>
        <patternFill>
          <fgColor rgb="FFFFFF99"/>
          <bgColor rgb="FFFFFF9C"/>
        </patternFill>
      </fill>
    </dxf>
    <dxf>
      <fill>
        <patternFill>
          <fgColor rgb="FFFFFF99"/>
          <bgColor rgb="FFFFFF9C"/>
        </patternFill>
      </fill>
    </dxf>
    <dxf>
      <fill>
        <patternFill>
          <fgColor rgb="FFFFFF99"/>
          <bgColor rgb="FFFFFF9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fgColor rgb="FFFFFF99"/>
          <bgColor rgb="FFFFFF9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indexed="13"/>
        </patternFill>
      </fill>
    </dxf>
    <dxf>
      <fill>
        <patternFill>
          <bgColor rgb="FFFFFF99"/>
        </patternFill>
      </fill>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明朝"/>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ＭＳ Ｐ明朝"/>
        <scheme val="none"/>
      </font>
      <alignment horizontal="general" vertical="center" textRotation="0" wrapText="1" indent="0" justifyLastLine="0" shrinkToFit="0" readingOrder="0"/>
      <protection locked="0" hidden="0"/>
    </dxf>
    <dxf>
      <border outline="0">
        <bottom style="thin">
          <color rgb="FF000000"/>
        </bottom>
      </border>
    </dxf>
    <dxf>
      <font>
        <b val="0"/>
        <i val="0"/>
        <strike val="0"/>
        <condense val="0"/>
        <extend val="0"/>
        <outline val="0"/>
        <shadow val="0"/>
        <u val="none"/>
        <vertAlign val="baseline"/>
        <sz val="10"/>
        <color theme="1"/>
        <name val="ＭＳ Ｐ明朝"/>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ＭＳ Ｐゴシック"/>
        <scheme val="none"/>
      </font>
      <numFmt numFmtId="180" formatCode="[$-411]ge\.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ゴシック"/>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ＭＳ Ｐ明朝"/>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ＭＳ Ｐ明朝"/>
        <scheme val="none"/>
      </font>
      <alignment horizontal="general" vertical="center" textRotation="0" wrapText="1" indent="0" justifyLastLine="0" shrinkToFit="0" readingOrder="0"/>
      <protection locked="0" hidden="0"/>
    </dxf>
    <dxf>
      <border outline="0">
        <bottom style="thin">
          <color rgb="FF000000"/>
        </bottom>
      </border>
    </dxf>
    <dxf>
      <font>
        <b val="0"/>
        <i val="0"/>
        <strike val="0"/>
        <condense val="0"/>
        <extend val="0"/>
        <outline val="0"/>
        <shadow val="0"/>
        <u val="none"/>
        <vertAlign val="baseline"/>
        <sz val="10"/>
        <color theme="1"/>
        <name val="ＭＳ Ｐ明朝"/>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CCFF99"/>
      <color rgb="FFCC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349250</xdr:colOff>
          <xdr:row>8</xdr:row>
          <xdr:rowOff>44450</xdr:rowOff>
        </xdr:from>
        <xdr:to>
          <xdr:col>5</xdr:col>
          <xdr:colOff>774700</xdr:colOff>
          <xdr:row>9</xdr:row>
          <xdr:rowOff>50800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9</xdr:row>
          <xdr:rowOff>44450</xdr:rowOff>
        </xdr:from>
        <xdr:to>
          <xdr:col>5</xdr:col>
          <xdr:colOff>774700</xdr:colOff>
          <xdr:row>10</xdr:row>
          <xdr:rowOff>50800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10</xdr:row>
          <xdr:rowOff>0</xdr:rowOff>
        </xdr:from>
        <xdr:to>
          <xdr:col>5</xdr:col>
          <xdr:colOff>774700</xdr:colOff>
          <xdr:row>11</xdr:row>
          <xdr:rowOff>31750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10</xdr:row>
          <xdr:rowOff>44450</xdr:rowOff>
        </xdr:from>
        <xdr:to>
          <xdr:col>5</xdr:col>
          <xdr:colOff>774700</xdr:colOff>
          <xdr:row>11</xdr:row>
          <xdr:rowOff>50800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11</xdr:row>
          <xdr:rowOff>44450</xdr:rowOff>
        </xdr:from>
        <xdr:to>
          <xdr:col>5</xdr:col>
          <xdr:colOff>774700</xdr:colOff>
          <xdr:row>12</xdr:row>
          <xdr:rowOff>50800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12</xdr:row>
          <xdr:rowOff>44450</xdr:rowOff>
        </xdr:from>
        <xdr:to>
          <xdr:col>5</xdr:col>
          <xdr:colOff>774700</xdr:colOff>
          <xdr:row>12</xdr:row>
          <xdr:rowOff>450850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0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13</xdr:row>
          <xdr:rowOff>44450</xdr:rowOff>
        </xdr:from>
        <xdr:to>
          <xdr:col>5</xdr:col>
          <xdr:colOff>774700</xdr:colOff>
          <xdr:row>14</xdr:row>
          <xdr:rowOff>50800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0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14</xdr:row>
          <xdr:rowOff>44450</xdr:rowOff>
        </xdr:from>
        <xdr:to>
          <xdr:col>5</xdr:col>
          <xdr:colOff>774700</xdr:colOff>
          <xdr:row>15</xdr:row>
          <xdr:rowOff>50800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0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21</xdr:row>
          <xdr:rowOff>44450</xdr:rowOff>
        </xdr:from>
        <xdr:to>
          <xdr:col>5</xdr:col>
          <xdr:colOff>774700</xdr:colOff>
          <xdr:row>22</xdr:row>
          <xdr:rowOff>50800</xdr:rowOff>
        </xdr:to>
        <xdr:sp macro="" textlink="">
          <xdr:nvSpPr>
            <xdr:cNvPr id="8201" name="Check Box 14" hidden="1">
              <a:extLst>
                <a:ext uri="{63B3BB69-23CF-44E3-9099-C40C66FF867C}">
                  <a14:compatExt spid="_x0000_s8201"/>
                </a:ext>
                <a:ext uri="{FF2B5EF4-FFF2-40B4-BE49-F238E27FC236}">
                  <a16:creationId xmlns:a16="http://schemas.microsoft.com/office/drawing/2014/main" id="{00000000-0008-0000-00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22</xdr:row>
          <xdr:rowOff>0</xdr:rowOff>
        </xdr:from>
        <xdr:to>
          <xdr:col>5</xdr:col>
          <xdr:colOff>774700</xdr:colOff>
          <xdr:row>23</xdr:row>
          <xdr:rowOff>31750</xdr:rowOff>
        </xdr:to>
        <xdr:sp macro="" textlink="">
          <xdr:nvSpPr>
            <xdr:cNvPr id="8202" name="Check Box 15" hidden="1">
              <a:extLst>
                <a:ext uri="{63B3BB69-23CF-44E3-9099-C40C66FF867C}">
                  <a14:compatExt spid="_x0000_s8202"/>
                </a:ext>
                <a:ext uri="{FF2B5EF4-FFF2-40B4-BE49-F238E27FC236}">
                  <a16:creationId xmlns:a16="http://schemas.microsoft.com/office/drawing/2014/main" id="{00000000-0008-0000-00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22</xdr:row>
          <xdr:rowOff>44450</xdr:rowOff>
        </xdr:from>
        <xdr:to>
          <xdr:col>5</xdr:col>
          <xdr:colOff>774700</xdr:colOff>
          <xdr:row>23</xdr:row>
          <xdr:rowOff>50800</xdr:rowOff>
        </xdr:to>
        <xdr:sp macro="" textlink="">
          <xdr:nvSpPr>
            <xdr:cNvPr id="8203" name="Check Box 16" hidden="1">
              <a:extLst>
                <a:ext uri="{63B3BB69-23CF-44E3-9099-C40C66FF867C}">
                  <a14:compatExt spid="_x0000_s8203"/>
                </a:ext>
                <a:ext uri="{FF2B5EF4-FFF2-40B4-BE49-F238E27FC236}">
                  <a16:creationId xmlns:a16="http://schemas.microsoft.com/office/drawing/2014/main" id="{00000000-0008-0000-00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23</xdr:row>
          <xdr:rowOff>44450</xdr:rowOff>
        </xdr:from>
        <xdr:to>
          <xdr:col>5</xdr:col>
          <xdr:colOff>774700</xdr:colOff>
          <xdr:row>23</xdr:row>
          <xdr:rowOff>450850</xdr:rowOff>
        </xdr:to>
        <xdr:sp macro="" textlink="">
          <xdr:nvSpPr>
            <xdr:cNvPr id="8204" name="Check Box 17" hidden="1">
              <a:extLst>
                <a:ext uri="{63B3BB69-23CF-44E3-9099-C40C66FF867C}">
                  <a14:compatExt spid="_x0000_s8204"/>
                </a:ext>
                <a:ext uri="{FF2B5EF4-FFF2-40B4-BE49-F238E27FC236}">
                  <a16:creationId xmlns:a16="http://schemas.microsoft.com/office/drawing/2014/main" id="{00000000-0008-0000-00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19</xdr:row>
          <xdr:rowOff>44450</xdr:rowOff>
        </xdr:from>
        <xdr:to>
          <xdr:col>5</xdr:col>
          <xdr:colOff>774700</xdr:colOff>
          <xdr:row>19</xdr:row>
          <xdr:rowOff>450850</xdr:rowOff>
        </xdr:to>
        <xdr:sp macro="" textlink="">
          <xdr:nvSpPr>
            <xdr:cNvPr id="8205" name="Check Box 20" hidden="1">
              <a:extLst>
                <a:ext uri="{63B3BB69-23CF-44E3-9099-C40C66FF867C}">
                  <a14:compatExt spid="_x0000_s8205"/>
                </a:ext>
                <a:ext uri="{FF2B5EF4-FFF2-40B4-BE49-F238E27FC236}">
                  <a16:creationId xmlns:a16="http://schemas.microsoft.com/office/drawing/2014/main" id="{00000000-0008-0000-00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16</xdr:row>
          <xdr:rowOff>44450</xdr:rowOff>
        </xdr:from>
        <xdr:to>
          <xdr:col>5</xdr:col>
          <xdr:colOff>774700</xdr:colOff>
          <xdr:row>17</xdr:row>
          <xdr:rowOff>50800</xdr:rowOff>
        </xdr:to>
        <xdr:sp macro="" textlink="">
          <xdr:nvSpPr>
            <xdr:cNvPr id="8206" name="Check Box 22" hidden="1">
              <a:extLst>
                <a:ext uri="{63B3BB69-23CF-44E3-9099-C40C66FF867C}">
                  <a14:compatExt spid="_x0000_s8206"/>
                </a:ext>
                <a:ext uri="{FF2B5EF4-FFF2-40B4-BE49-F238E27FC236}">
                  <a16:creationId xmlns:a16="http://schemas.microsoft.com/office/drawing/2014/main" id="{00000000-0008-0000-00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17</xdr:row>
          <xdr:rowOff>44450</xdr:rowOff>
        </xdr:from>
        <xdr:to>
          <xdr:col>5</xdr:col>
          <xdr:colOff>774700</xdr:colOff>
          <xdr:row>18</xdr:row>
          <xdr:rowOff>50800</xdr:rowOff>
        </xdr:to>
        <xdr:sp macro="" textlink="">
          <xdr:nvSpPr>
            <xdr:cNvPr id="8207" name="Check Box 23" hidden="1">
              <a:extLst>
                <a:ext uri="{63B3BB69-23CF-44E3-9099-C40C66FF867C}">
                  <a14:compatExt spid="_x0000_s8207"/>
                </a:ext>
                <a:ext uri="{FF2B5EF4-FFF2-40B4-BE49-F238E27FC236}">
                  <a16:creationId xmlns:a16="http://schemas.microsoft.com/office/drawing/2014/main" id="{00000000-0008-0000-00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19</xdr:row>
          <xdr:rowOff>0</xdr:rowOff>
        </xdr:from>
        <xdr:to>
          <xdr:col>5</xdr:col>
          <xdr:colOff>774700</xdr:colOff>
          <xdr:row>19</xdr:row>
          <xdr:rowOff>419100</xdr:rowOff>
        </xdr:to>
        <xdr:sp macro="" textlink="">
          <xdr:nvSpPr>
            <xdr:cNvPr id="8208" name="Check Box 28" hidden="1">
              <a:extLst>
                <a:ext uri="{63B3BB69-23CF-44E3-9099-C40C66FF867C}">
                  <a14:compatExt spid="_x0000_s8208"/>
                </a:ext>
                <a:ext uri="{FF2B5EF4-FFF2-40B4-BE49-F238E27FC236}">
                  <a16:creationId xmlns:a16="http://schemas.microsoft.com/office/drawing/2014/main" id="{00000000-0008-0000-00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18</xdr:row>
          <xdr:rowOff>44450</xdr:rowOff>
        </xdr:from>
        <xdr:to>
          <xdr:col>5</xdr:col>
          <xdr:colOff>774700</xdr:colOff>
          <xdr:row>19</xdr:row>
          <xdr:rowOff>50800</xdr:rowOff>
        </xdr:to>
        <xdr:sp macro="" textlink="">
          <xdr:nvSpPr>
            <xdr:cNvPr id="8209" name="Check Box 29" hidden="1">
              <a:extLst>
                <a:ext uri="{63B3BB69-23CF-44E3-9099-C40C66FF867C}">
                  <a14:compatExt spid="_x0000_s8209"/>
                </a:ext>
                <a:ext uri="{FF2B5EF4-FFF2-40B4-BE49-F238E27FC236}">
                  <a16:creationId xmlns:a16="http://schemas.microsoft.com/office/drawing/2014/main" id="{00000000-0008-0000-00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xdr:twoCellAnchor>
    <xdr:from>
      <xdr:col>8</xdr:col>
      <xdr:colOff>196850</xdr:colOff>
      <xdr:row>0</xdr:row>
      <xdr:rowOff>371475</xdr:rowOff>
    </xdr:from>
    <xdr:to>
      <xdr:col>16</xdr:col>
      <xdr:colOff>161925</xdr:colOff>
      <xdr:row>3</xdr:row>
      <xdr:rowOff>266700</xdr:rowOff>
    </xdr:to>
    <xdr:sp macro="" textlink="">
      <xdr:nvSpPr>
        <xdr:cNvPr id="20" name="吹き出し: 四角形 32">
          <a:extLst>
            <a:ext uri="{FF2B5EF4-FFF2-40B4-BE49-F238E27FC236}">
              <a16:creationId xmlns:a16="http://schemas.microsoft.com/office/drawing/2014/main" id="{00000000-0008-0000-0000-000014000000}"/>
            </a:ext>
          </a:extLst>
        </xdr:cNvPr>
        <xdr:cNvSpPr/>
      </xdr:nvSpPr>
      <xdr:spPr>
        <a:xfrm>
          <a:off x="8140700" y="371475"/>
          <a:ext cx="5222875" cy="72390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・リース事業者が申請する場合は会社名を記入してください。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8</xdr:col>
      <xdr:colOff>209550</xdr:colOff>
      <xdr:row>4</xdr:row>
      <xdr:rowOff>131184</xdr:rowOff>
    </xdr:from>
    <xdr:to>
      <xdr:col>16</xdr:col>
      <xdr:colOff>152773</xdr:colOff>
      <xdr:row>5</xdr:row>
      <xdr:rowOff>219075</xdr:rowOff>
    </xdr:to>
    <xdr:sp macro="" textlink="">
      <xdr:nvSpPr>
        <xdr:cNvPr id="21" name="吹き出し: 四角形 33">
          <a:extLst>
            <a:ext uri="{FF2B5EF4-FFF2-40B4-BE49-F238E27FC236}">
              <a16:creationId xmlns:a16="http://schemas.microsoft.com/office/drawing/2014/main" id="{00000000-0008-0000-0000-000015000000}"/>
            </a:ext>
          </a:extLst>
        </xdr:cNvPr>
        <xdr:cNvSpPr/>
      </xdr:nvSpPr>
      <xdr:spPr>
        <a:xfrm>
          <a:off x="8153400" y="1264659"/>
          <a:ext cx="5201023" cy="583191"/>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手続代行者がいる場合は、該当欄に会社名を記入してください。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8</xdr:col>
      <xdr:colOff>504825</xdr:colOff>
      <xdr:row>8</xdr:row>
      <xdr:rowOff>130810</xdr:rowOff>
    </xdr:from>
    <xdr:to>
      <xdr:col>13</xdr:col>
      <xdr:colOff>257175</xdr:colOff>
      <xdr:row>9</xdr:row>
      <xdr:rowOff>361950</xdr:rowOff>
    </xdr:to>
    <xdr:sp macro="" textlink="">
      <xdr:nvSpPr>
        <xdr:cNvPr id="22" name="吹き出し: 四角形 34">
          <a:extLst>
            <a:ext uri="{FF2B5EF4-FFF2-40B4-BE49-F238E27FC236}">
              <a16:creationId xmlns:a16="http://schemas.microsoft.com/office/drawing/2014/main" id="{00000000-0008-0000-0000-000016000000}"/>
            </a:ext>
          </a:extLst>
        </xdr:cNvPr>
        <xdr:cNvSpPr/>
      </xdr:nvSpPr>
      <xdr:spPr>
        <a:xfrm>
          <a:off x="8448675" y="2702560"/>
          <a:ext cx="3038475" cy="621665"/>
        </a:xfrm>
        <a:prstGeom prst="wedgeRectCallout">
          <a:avLst>
            <a:gd name="adj1" fmla="val -63517"/>
            <a:gd name="adj2" fmla="val -926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・該当欄にチェックしてください。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31750</xdr:rowOff>
        </xdr:to>
        <xdr:sp macro="" textlink="">
          <xdr:nvSpPr>
            <xdr:cNvPr id="8210" name="Check Box 34" hidden="1">
              <a:extLst>
                <a:ext uri="{63B3BB69-23CF-44E3-9099-C40C66FF867C}">
                  <a14:compatExt spid="_x0000_s8210"/>
                </a:ext>
                <a:ext uri="{FF2B5EF4-FFF2-40B4-BE49-F238E27FC236}">
                  <a16:creationId xmlns:a16="http://schemas.microsoft.com/office/drawing/2014/main" id="{00000000-0008-0000-00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20</xdr:row>
          <xdr:rowOff>44450</xdr:rowOff>
        </xdr:from>
        <xdr:to>
          <xdr:col>5</xdr:col>
          <xdr:colOff>774700</xdr:colOff>
          <xdr:row>21</xdr:row>
          <xdr:rowOff>50800</xdr:rowOff>
        </xdr:to>
        <xdr:sp macro="" textlink="">
          <xdr:nvSpPr>
            <xdr:cNvPr id="8211" name="Check Box 35" hidden="1">
              <a:extLst>
                <a:ext uri="{63B3BB69-23CF-44E3-9099-C40C66FF867C}">
                  <a14:compatExt spid="_x0000_s8211"/>
                </a:ext>
                <a:ext uri="{FF2B5EF4-FFF2-40B4-BE49-F238E27FC236}">
                  <a16:creationId xmlns:a16="http://schemas.microsoft.com/office/drawing/2014/main" id="{00000000-0008-0000-00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21</xdr:row>
          <xdr:rowOff>0</xdr:rowOff>
        </xdr:from>
        <xdr:to>
          <xdr:col>5</xdr:col>
          <xdr:colOff>774700</xdr:colOff>
          <xdr:row>22</xdr:row>
          <xdr:rowOff>31750</xdr:rowOff>
        </xdr:to>
        <xdr:sp macro="" textlink="">
          <xdr:nvSpPr>
            <xdr:cNvPr id="8212" name="Check Box 36" hidden="1">
              <a:extLst>
                <a:ext uri="{63B3BB69-23CF-44E3-9099-C40C66FF867C}">
                  <a14:compatExt spid="_x0000_s8212"/>
                </a:ext>
                <a:ext uri="{FF2B5EF4-FFF2-40B4-BE49-F238E27FC236}">
                  <a16:creationId xmlns:a16="http://schemas.microsoft.com/office/drawing/2014/main" id="{00000000-0008-0000-00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16</xdr:row>
          <xdr:rowOff>0</xdr:rowOff>
        </xdr:from>
        <xdr:to>
          <xdr:col>5</xdr:col>
          <xdr:colOff>774700</xdr:colOff>
          <xdr:row>17</xdr:row>
          <xdr:rowOff>31750</xdr:rowOff>
        </xdr:to>
        <xdr:sp macro="" textlink="">
          <xdr:nvSpPr>
            <xdr:cNvPr id="8213" name="Check Box 37" hidden="1">
              <a:extLst>
                <a:ext uri="{63B3BB69-23CF-44E3-9099-C40C66FF867C}">
                  <a14:compatExt spid="_x0000_s8213"/>
                </a:ext>
                <a:ext uri="{FF2B5EF4-FFF2-40B4-BE49-F238E27FC236}">
                  <a16:creationId xmlns:a16="http://schemas.microsoft.com/office/drawing/2014/main" id="{00000000-0008-0000-00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20</xdr:row>
          <xdr:rowOff>0</xdr:rowOff>
        </xdr:from>
        <xdr:to>
          <xdr:col>5</xdr:col>
          <xdr:colOff>774700</xdr:colOff>
          <xdr:row>21</xdr:row>
          <xdr:rowOff>31750</xdr:rowOff>
        </xdr:to>
        <xdr:sp macro="" textlink="">
          <xdr:nvSpPr>
            <xdr:cNvPr id="8214" name="Check Box 38" hidden="1">
              <a:extLst>
                <a:ext uri="{63B3BB69-23CF-44E3-9099-C40C66FF867C}">
                  <a14:compatExt spid="_x0000_s8214"/>
                </a:ext>
                <a:ext uri="{FF2B5EF4-FFF2-40B4-BE49-F238E27FC236}">
                  <a16:creationId xmlns:a16="http://schemas.microsoft.com/office/drawing/2014/main" id="{00000000-0008-0000-00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8</xdr:row>
          <xdr:rowOff>44450</xdr:rowOff>
        </xdr:from>
        <xdr:to>
          <xdr:col>5</xdr:col>
          <xdr:colOff>774700</xdr:colOff>
          <xdr:row>9</xdr:row>
          <xdr:rowOff>50800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0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10</xdr:row>
          <xdr:rowOff>38100</xdr:rowOff>
        </xdr:from>
        <xdr:to>
          <xdr:col>5</xdr:col>
          <xdr:colOff>584200</xdr:colOff>
          <xdr:row>10</xdr:row>
          <xdr:rowOff>374650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0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10</xdr:row>
          <xdr:rowOff>381000</xdr:rowOff>
        </xdr:from>
        <xdr:to>
          <xdr:col>5</xdr:col>
          <xdr:colOff>755650</xdr:colOff>
          <xdr:row>12</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0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12</xdr:row>
          <xdr:rowOff>63500</xdr:rowOff>
        </xdr:from>
        <xdr:to>
          <xdr:col>5</xdr:col>
          <xdr:colOff>774700</xdr:colOff>
          <xdr:row>12</xdr:row>
          <xdr:rowOff>457200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0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12</xdr:row>
          <xdr:rowOff>495300</xdr:rowOff>
        </xdr:from>
        <xdr:to>
          <xdr:col>5</xdr:col>
          <xdr:colOff>774700</xdr:colOff>
          <xdr:row>13</xdr:row>
          <xdr:rowOff>381000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0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14</xdr:row>
          <xdr:rowOff>6350</xdr:rowOff>
        </xdr:from>
        <xdr:to>
          <xdr:col>5</xdr:col>
          <xdr:colOff>774700</xdr:colOff>
          <xdr:row>14</xdr:row>
          <xdr:rowOff>368300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0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21</xdr:row>
          <xdr:rowOff>44450</xdr:rowOff>
        </xdr:from>
        <xdr:to>
          <xdr:col>5</xdr:col>
          <xdr:colOff>755650</xdr:colOff>
          <xdr:row>22</xdr:row>
          <xdr:rowOff>50800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0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22</xdr:row>
          <xdr:rowOff>25400</xdr:rowOff>
        </xdr:from>
        <xdr:to>
          <xdr:col>5</xdr:col>
          <xdr:colOff>755650</xdr:colOff>
          <xdr:row>23</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0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23</xdr:row>
          <xdr:rowOff>38100</xdr:rowOff>
        </xdr:from>
        <xdr:to>
          <xdr:col>5</xdr:col>
          <xdr:colOff>755650</xdr:colOff>
          <xdr:row>23</xdr:row>
          <xdr:rowOff>450850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0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19</xdr:row>
          <xdr:rowOff>44450</xdr:rowOff>
        </xdr:from>
        <xdr:to>
          <xdr:col>5</xdr:col>
          <xdr:colOff>774700</xdr:colOff>
          <xdr:row>19</xdr:row>
          <xdr:rowOff>450850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0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16</xdr:row>
          <xdr:rowOff>25400</xdr:rowOff>
        </xdr:from>
        <xdr:to>
          <xdr:col>5</xdr:col>
          <xdr:colOff>755650</xdr:colOff>
          <xdr:row>17</xdr:row>
          <xdr:rowOff>31750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0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17</xdr:row>
          <xdr:rowOff>44450</xdr:rowOff>
        </xdr:from>
        <xdr:to>
          <xdr:col>5</xdr:col>
          <xdr:colOff>742950</xdr:colOff>
          <xdr:row>17</xdr:row>
          <xdr:rowOff>374650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0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18</xdr:row>
          <xdr:rowOff>44450</xdr:rowOff>
        </xdr:from>
        <xdr:to>
          <xdr:col>5</xdr:col>
          <xdr:colOff>742950</xdr:colOff>
          <xdr:row>18</xdr:row>
          <xdr:rowOff>374650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0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25400</xdr:rowOff>
        </xdr:from>
        <xdr:to>
          <xdr:col>5</xdr:col>
          <xdr:colOff>755650</xdr:colOff>
          <xdr:row>27</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0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20</xdr:row>
          <xdr:rowOff>0</xdr:rowOff>
        </xdr:from>
        <xdr:to>
          <xdr:col>5</xdr:col>
          <xdr:colOff>755650</xdr:colOff>
          <xdr:row>20</xdr:row>
          <xdr:rowOff>381000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0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15</xdr:row>
          <xdr:rowOff>25400</xdr:rowOff>
        </xdr:from>
        <xdr:to>
          <xdr:col>5</xdr:col>
          <xdr:colOff>742950</xdr:colOff>
          <xdr:row>16</xdr:row>
          <xdr:rowOff>31750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0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44450</xdr:rowOff>
        </xdr:from>
        <xdr:to>
          <xdr:col>5</xdr:col>
          <xdr:colOff>774700</xdr:colOff>
          <xdr:row>27</xdr:row>
          <xdr:rowOff>50800</xdr:rowOff>
        </xdr:to>
        <xdr:sp macro="" textlink="">
          <xdr:nvSpPr>
            <xdr:cNvPr id="8233" name="Check Box 34" hidden="1">
              <a:extLst>
                <a:ext uri="{63B3BB69-23CF-44E3-9099-C40C66FF867C}">
                  <a14:compatExt spid="_x0000_s8233"/>
                </a:ext>
                <a:ext uri="{FF2B5EF4-FFF2-40B4-BE49-F238E27FC236}">
                  <a16:creationId xmlns:a16="http://schemas.microsoft.com/office/drawing/2014/main" id="{00000000-0008-0000-00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24</xdr:row>
          <xdr:rowOff>0</xdr:rowOff>
        </xdr:from>
        <xdr:to>
          <xdr:col>5</xdr:col>
          <xdr:colOff>774700</xdr:colOff>
          <xdr:row>25</xdr:row>
          <xdr:rowOff>31750</xdr:rowOff>
        </xdr:to>
        <xdr:sp macro="" textlink="">
          <xdr:nvSpPr>
            <xdr:cNvPr id="8234" name="Check Box 34" hidden="1">
              <a:extLst>
                <a:ext uri="{63B3BB69-23CF-44E3-9099-C40C66FF867C}">
                  <a14:compatExt spid="_x0000_s8234"/>
                </a:ext>
                <a:ext uri="{FF2B5EF4-FFF2-40B4-BE49-F238E27FC236}">
                  <a16:creationId xmlns:a16="http://schemas.microsoft.com/office/drawing/2014/main" id="{00000000-0008-0000-00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24</xdr:row>
          <xdr:rowOff>0</xdr:rowOff>
        </xdr:from>
        <xdr:to>
          <xdr:col>5</xdr:col>
          <xdr:colOff>742950</xdr:colOff>
          <xdr:row>25</xdr:row>
          <xdr:rowOff>12700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0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24</xdr:row>
          <xdr:rowOff>0</xdr:rowOff>
        </xdr:from>
        <xdr:to>
          <xdr:col>5</xdr:col>
          <xdr:colOff>774700</xdr:colOff>
          <xdr:row>25</xdr:row>
          <xdr:rowOff>12700</xdr:rowOff>
        </xdr:to>
        <xdr:sp macro="" textlink="">
          <xdr:nvSpPr>
            <xdr:cNvPr id="8236" name="Check Box 34" hidden="1">
              <a:extLst>
                <a:ext uri="{63B3BB69-23CF-44E3-9099-C40C66FF867C}">
                  <a14:compatExt spid="_x0000_s8236"/>
                </a:ext>
                <a:ext uri="{FF2B5EF4-FFF2-40B4-BE49-F238E27FC236}">
                  <a16:creationId xmlns:a16="http://schemas.microsoft.com/office/drawing/2014/main" id="{00000000-0008-0000-00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24</xdr:row>
          <xdr:rowOff>0</xdr:rowOff>
        </xdr:from>
        <xdr:to>
          <xdr:col>5</xdr:col>
          <xdr:colOff>774700</xdr:colOff>
          <xdr:row>25</xdr:row>
          <xdr:rowOff>12700</xdr:rowOff>
        </xdr:to>
        <xdr:sp macro="" textlink="">
          <xdr:nvSpPr>
            <xdr:cNvPr id="8237" name="Check Box 34" hidden="1">
              <a:extLst>
                <a:ext uri="{63B3BB69-23CF-44E3-9099-C40C66FF867C}">
                  <a14:compatExt spid="_x0000_s8237"/>
                </a:ext>
                <a:ext uri="{FF2B5EF4-FFF2-40B4-BE49-F238E27FC236}">
                  <a16:creationId xmlns:a16="http://schemas.microsoft.com/office/drawing/2014/main" id="{00000000-0008-0000-00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24</xdr:row>
          <xdr:rowOff>44450</xdr:rowOff>
        </xdr:from>
        <xdr:to>
          <xdr:col>5</xdr:col>
          <xdr:colOff>774700</xdr:colOff>
          <xdr:row>25</xdr:row>
          <xdr:rowOff>50800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0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39" name="Check Box 34" hidden="1">
              <a:extLst>
                <a:ext uri="{63B3BB69-23CF-44E3-9099-C40C66FF867C}">
                  <a14:compatExt spid="_x0000_s8239"/>
                </a:ext>
                <a:ext uri="{FF2B5EF4-FFF2-40B4-BE49-F238E27FC236}">
                  <a16:creationId xmlns:a16="http://schemas.microsoft.com/office/drawing/2014/main" id="{00000000-0008-0000-00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0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1" name="Check Box 34" hidden="1">
              <a:extLst>
                <a:ext uri="{63B3BB69-23CF-44E3-9099-C40C66FF867C}">
                  <a14:compatExt spid="_x0000_s8241"/>
                </a:ext>
                <a:ext uri="{FF2B5EF4-FFF2-40B4-BE49-F238E27FC236}">
                  <a16:creationId xmlns:a16="http://schemas.microsoft.com/office/drawing/2014/main" id="{00000000-0008-0000-00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0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0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44450</xdr:rowOff>
        </xdr:from>
        <xdr:to>
          <xdr:col>5</xdr:col>
          <xdr:colOff>774700</xdr:colOff>
          <xdr:row>27</xdr:row>
          <xdr:rowOff>50800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0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5" name="Check Box 34" hidden="1">
              <a:extLst>
                <a:ext uri="{63B3BB69-23CF-44E3-9099-C40C66FF867C}">
                  <a14:compatExt spid="_x0000_s8245"/>
                </a:ext>
                <a:ext uri="{FF2B5EF4-FFF2-40B4-BE49-F238E27FC236}">
                  <a16:creationId xmlns:a16="http://schemas.microsoft.com/office/drawing/2014/main" id="{00000000-0008-0000-00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26</xdr:row>
          <xdr:rowOff>0</xdr:rowOff>
        </xdr:from>
        <xdr:to>
          <xdr:col>5</xdr:col>
          <xdr:colOff>774700</xdr:colOff>
          <xdr:row>27</xdr:row>
          <xdr:rowOff>12700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0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28</xdr:row>
          <xdr:rowOff>0</xdr:rowOff>
        </xdr:from>
        <xdr:to>
          <xdr:col>5</xdr:col>
          <xdr:colOff>774700</xdr:colOff>
          <xdr:row>29</xdr:row>
          <xdr:rowOff>31750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0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28</xdr:row>
          <xdr:rowOff>0</xdr:rowOff>
        </xdr:from>
        <xdr:to>
          <xdr:col>5</xdr:col>
          <xdr:colOff>755650</xdr:colOff>
          <xdr:row>28</xdr:row>
          <xdr:rowOff>374650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0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28</xdr:row>
          <xdr:rowOff>44450</xdr:rowOff>
        </xdr:from>
        <xdr:to>
          <xdr:col>5</xdr:col>
          <xdr:colOff>774700</xdr:colOff>
          <xdr:row>29</xdr:row>
          <xdr:rowOff>69850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0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69850</xdr:rowOff>
        </xdr:to>
        <xdr:sp macro="" textlink="">
          <xdr:nvSpPr>
            <xdr:cNvPr id="8250" name="Check Box 2" hidden="1">
              <a:extLst>
                <a:ext uri="{63B3BB69-23CF-44E3-9099-C40C66FF867C}">
                  <a14:compatExt spid="_x0000_s8250"/>
                </a:ext>
                <a:ext uri="{FF2B5EF4-FFF2-40B4-BE49-F238E27FC236}">
                  <a16:creationId xmlns:a16="http://schemas.microsoft.com/office/drawing/2014/main" id="{00000000-0008-0000-00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51" name="Check Box 3" hidden="1">
              <a:extLst>
                <a:ext uri="{63B3BB69-23CF-44E3-9099-C40C66FF867C}">
                  <a14:compatExt spid="_x0000_s8251"/>
                </a:ext>
                <a:ext uri="{FF2B5EF4-FFF2-40B4-BE49-F238E27FC236}">
                  <a16:creationId xmlns:a16="http://schemas.microsoft.com/office/drawing/2014/main" id="{00000000-0008-0000-00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2" name="Check Box 4" hidden="1">
              <a:extLst>
                <a:ext uri="{63B3BB69-23CF-44E3-9099-C40C66FF867C}">
                  <a14:compatExt spid="_x0000_s8252"/>
                </a:ext>
                <a:ext uri="{FF2B5EF4-FFF2-40B4-BE49-F238E27FC236}">
                  <a16:creationId xmlns:a16="http://schemas.microsoft.com/office/drawing/2014/main" id="{00000000-0008-0000-00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3" name="Check Box 5" hidden="1">
              <a:extLst>
                <a:ext uri="{63B3BB69-23CF-44E3-9099-C40C66FF867C}">
                  <a14:compatExt spid="_x0000_s8253"/>
                </a:ext>
                <a:ext uri="{FF2B5EF4-FFF2-40B4-BE49-F238E27FC236}">
                  <a16:creationId xmlns:a16="http://schemas.microsoft.com/office/drawing/2014/main" id="{00000000-0008-0000-00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4" name="Check Box 6" hidden="1">
              <a:extLst>
                <a:ext uri="{63B3BB69-23CF-44E3-9099-C40C66FF867C}">
                  <a14:compatExt spid="_x0000_s8254"/>
                </a:ext>
                <a:ext uri="{FF2B5EF4-FFF2-40B4-BE49-F238E27FC236}">
                  <a16:creationId xmlns:a16="http://schemas.microsoft.com/office/drawing/2014/main" id="{00000000-0008-0000-00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5" name="Check Box 7" hidden="1">
              <a:extLst>
                <a:ext uri="{63B3BB69-23CF-44E3-9099-C40C66FF867C}">
                  <a14:compatExt spid="_x0000_s8255"/>
                </a:ext>
                <a:ext uri="{FF2B5EF4-FFF2-40B4-BE49-F238E27FC236}">
                  <a16:creationId xmlns:a16="http://schemas.microsoft.com/office/drawing/2014/main" id="{00000000-0008-0000-00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6" name="Check Box 8" hidden="1">
              <a:extLst>
                <a:ext uri="{63B3BB69-23CF-44E3-9099-C40C66FF867C}">
                  <a14:compatExt spid="_x0000_s8256"/>
                </a:ext>
                <a:ext uri="{FF2B5EF4-FFF2-40B4-BE49-F238E27FC236}">
                  <a16:creationId xmlns:a16="http://schemas.microsoft.com/office/drawing/2014/main" id="{00000000-0008-0000-00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7" name="Check Box 14" hidden="1">
              <a:extLst>
                <a:ext uri="{63B3BB69-23CF-44E3-9099-C40C66FF867C}">
                  <a14:compatExt spid="_x0000_s8257"/>
                </a:ext>
                <a:ext uri="{FF2B5EF4-FFF2-40B4-BE49-F238E27FC236}">
                  <a16:creationId xmlns:a16="http://schemas.microsoft.com/office/drawing/2014/main" id="{00000000-0008-0000-00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58" name="Check Box 15" hidden="1">
              <a:extLst>
                <a:ext uri="{63B3BB69-23CF-44E3-9099-C40C66FF867C}">
                  <a14:compatExt spid="_x0000_s8258"/>
                </a:ext>
                <a:ext uri="{FF2B5EF4-FFF2-40B4-BE49-F238E27FC236}">
                  <a16:creationId xmlns:a16="http://schemas.microsoft.com/office/drawing/2014/main" id="{00000000-0008-0000-00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59" name="Check Box 16" hidden="1">
              <a:extLst>
                <a:ext uri="{63B3BB69-23CF-44E3-9099-C40C66FF867C}">
                  <a14:compatExt spid="_x0000_s8259"/>
                </a:ext>
                <a:ext uri="{FF2B5EF4-FFF2-40B4-BE49-F238E27FC236}">
                  <a16:creationId xmlns:a16="http://schemas.microsoft.com/office/drawing/2014/main" id="{00000000-0008-0000-00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0" name="Check Box 17" hidden="1">
              <a:extLst>
                <a:ext uri="{63B3BB69-23CF-44E3-9099-C40C66FF867C}">
                  <a14:compatExt spid="_x0000_s8260"/>
                </a:ext>
                <a:ext uri="{FF2B5EF4-FFF2-40B4-BE49-F238E27FC236}">
                  <a16:creationId xmlns:a16="http://schemas.microsoft.com/office/drawing/2014/main" id="{00000000-0008-0000-00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1" name="Check Box 20" hidden="1">
              <a:extLst>
                <a:ext uri="{63B3BB69-23CF-44E3-9099-C40C66FF867C}">
                  <a14:compatExt spid="_x0000_s8261"/>
                </a:ext>
                <a:ext uri="{FF2B5EF4-FFF2-40B4-BE49-F238E27FC236}">
                  <a16:creationId xmlns:a16="http://schemas.microsoft.com/office/drawing/2014/main" id="{00000000-0008-0000-00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2" name="Check Box 22" hidden="1">
              <a:extLst>
                <a:ext uri="{63B3BB69-23CF-44E3-9099-C40C66FF867C}">
                  <a14:compatExt spid="_x0000_s8262"/>
                </a:ext>
                <a:ext uri="{FF2B5EF4-FFF2-40B4-BE49-F238E27FC236}">
                  <a16:creationId xmlns:a16="http://schemas.microsoft.com/office/drawing/2014/main" id="{00000000-0008-0000-00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3" name="Check Box 23" hidden="1">
              <a:extLst>
                <a:ext uri="{63B3BB69-23CF-44E3-9099-C40C66FF867C}">
                  <a14:compatExt spid="_x0000_s8263"/>
                </a:ext>
                <a:ext uri="{FF2B5EF4-FFF2-40B4-BE49-F238E27FC236}">
                  <a16:creationId xmlns:a16="http://schemas.microsoft.com/office/drawing/2014/main" id="{00000000-0008-0000-00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64" name="Check Box 28" hidden="1">
              <a:extLst>
                <a:ext uri="{63B3BB69-23CF-44E3-9099-C40C66FF867C}">
                  <a14:compatExt spid="_x0000_s8264"/>
                </a:ext>
                <a:ext uri="{FF2B5EF4-FFF2-40B4-BE49-F238E27FC236}">
                  <a16:creationId xmlns:a16="http://schemas.microsoft.com/office/drawing/2014/main" id="{00000000-0008-0000-00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5" name="Check Box 29" hidden="1">
              <a:extLst>
                <a:ext uri="{63B3BB69-23CF-44E3-9099-C40C66FF867C}">
                  <a14:compatExt spid="_x0000_s8265"/>
                </a:ext>
                <a:ext uri="{FF2B5EF4-FFF2-40B4-BE49-F238E27FC236}">
                  <a16:creationId xmlns:a16="http://schemas.microsoft.com/office/drawing/2014/main" id="{00000000-0008-0000-00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66" name="Check Box 34" hidden="1">
              <a:extLst>
                <a:ext uri="{63B3BB69-23CF-44E3-9099-C40C66FF867C}">
                  <a14:compatExt spid="_x0000_s8266"/>
                </a:ext>
                <a:ext uri="{FF2B5EF4-FFF2-40B4-BE49-F238E27FC236}">
                  <a16:creationId xmlns:a16="http://schemas.microsoft.com/office/drawing/2014/main" id="{00000000-0008-0000-00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67" name="Check Box 35" hidden="1">
              <a:extLst>
                <a:ext uri="{63B3BB69-23CF-44E3-9099-C40C66FF867C}">
                  <a14:compatExt spid="_x0000_s8267"/>
                </a:ext>
                <a:ext uri="{FF2B5EF4-FFF2-40B4-BE49-F238E27FC236}">
                  <a16:creationId xmlns:a16="http://schemas.microsoft.com/office/drawing/2014/main" id="{00000000-0008-0000-00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68" name="Check Box 36" hidden="1">
              <a:extLst>
                <a:ext uri="{63B3BB69-23CF-44E3-9099-C40C66FF867C}">
                  <a14:compatExt spid="_x0000_s8268"/>
                </a:ext>
                <a:ext uri="{FF2B5EF4-FFF2-40B4-BE49-F238E27FC236}">
                  <a16:creationId xmlns:a16="http://schemas.microsoft.com/office/drawing/2014/main" id="{00000000-0008-0000-00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69" name="Check Box 37" hidden="1">
              <a:extLst>
                <a:ext uri="{63B3BB69-23CF-44E3-9099-C40C66FF867C}">
                  <a14:compatExt spid="_x0000_s8269"/>
                </a:ext>
                <a:ext uri="{FF2B5EF4-FFF2-40B4-BE49-F238E27FC236}">
                  <a16:creationId xmlns:a16="http://schemas.microsoft.com/office/drawing/2014/main" id="{00000000-0008-0000-00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70" name="Check Box 38" hidden="1">
              <a:extLst>
                <a:ext uri="{63B3BB69-23CF-44E3-9099-C40C66FF867C}">
                  <a14:compatExt spid="_x0000_s8270"/>
                </a:ext>
                <a:ext uri="{FF2B5EF4-FFF2-40B4-BE49-F238E27FC236}">
                  <a16:creationId xmlns:a16="http://schemas.microsoft.com/office/drawing/2014/main" id="{00000000-0008-0000-00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0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0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0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0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0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0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0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0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0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0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0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0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0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0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69850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0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69850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0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0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0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0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0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0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69850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0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0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0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0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0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0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0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0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0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107950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0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29</xdr:row>
          <xdr:rowOff>0</xdr:rowOff>
        </xdr:from>
        <xdr:to>
          <xdr:col>5</xdr:col>
          <xdr:colOff>768350</xdr:colOff>
          <xdr:row>31</xdr:row>
          <xdr:rowOff>101600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0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0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88900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0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29</xdr:row>
          <xdr:rowOff>0</xdr:rowOff>
        </xdr:from>
        <xdr:to>
          <xdr:col>5</xdr:col>
          <xdr:colOff>774700</xdr:colOff>
          <xdr:row>31</xdr:row>
          <xdr:rowOff>69850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0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9</xdr:row>
          <xdr:rowOff>44450</xdr:rowOff>
        </xdr:from>
        <xdr:to>
          <xdr:col>5</xdr:col>
          <xdr:colOff>774700</xdr:colOff>
          <xdr:row>10</xdr:row>
          <xdr:rowOff>50800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0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27</xdr:row>
          <xdr:rowOff>25400</xdr:rowOff>
        </xdr:from>
        <xdr:to>
          <xdr:col>5</xdr:col>
          <xdr:colOff>755650</xdr:colOff>
          <xdr:row>28</xdr:row>
          <xdr:rowOff>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0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25</xdr:row>
          <xdr:rowOff>0</xdr:rowOff>
        </xdr:from>
        <xdr:to>
          <xdr:col>5</xdr:col>
          <xdr:colOff>768350</xdr:colOff>
          <xdr:row>26</xdr:row>
          <xdr:rowOff>25400</xdr:rowOff>
        </xdr:to>
        <xdr:sp macro="" textlink="">
          <xdr:nvSpPr>
            <xdr:cNvPr id="8313" name="Check Box 34" hidden="1">
              <a:extLst>
                <a:ext uri="{63B3BB69-23CF-44E3-9099-C40C66FF867C}">
                  <a14:compatExt spid="_x0000_s8313"/>
                </a:ext>
                <a:ext uri="{FF2B5EF4-FFF2-40B4-BE49-F238E27FC236}">
                  <a16:creationId xmlns:a16="http://schemas.microsoft.com/office/drawing/2014/main" id="{00000000-0008-0000-00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25</xdr:row>
          <xdr:rowOff>0</xdr:rowOff>
        </xdr:from>
        <xdr:to>
          <xdr:col>5</xdr:col>
          <xdr:colOff>742950</xdr:colOff>
          <xdr:row>26</xdr:row>
          <xdr:rowOff>6350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0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25</xdr:row>
          <xdr:rowOff>0</xdr:rowOff>
        </xdr:from>
        <xdr:to>
          <xdr:col>5</xdr:col>
          <xdr:colOff>768350</xdr:colOff>
          <xdr:row>26</xdr:row>
          <xdr:rowOff>6350</xdr:rowOff>
        </xdr:to>
        <xdr:sp macro="" textlink="">
          <xdr:nvSpPr>
            <xdr:cNvPr id="8315" name="Check Box 34" hidden="1">
              <a:extLst>
                <a:ext uri="{63B3BB69-23CF-44E3-9099-C40C66FF867C}">
                  <a14:compatExt spid="_x0000_s8315"/>
                </a:ext>
                <a:ext uri="{FF2B5EF4-FFF2-40B4-BE49-F238E27FC236}">
                  <a16:creationId xmlns:a16="http://schemas.microsoft.com/office/drawing/2014/main" id="{00000000-0008-0000-00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25</xdr:row>
          <xdr:rowOff>0</xdr:rowOff>
        </xdr:from>
        <xdr:to>
          <xdr:col>5</xdr:col>
          <xdr:colOff>768350</xdr:colOff>
          <xdr:row>26</xdr:row>
          <xdr:rowOff>6350</xdr:rowOff>
        </xdr:to>
        <xdr:sp macro="" textlink="">
          <xdr:nvSpPr>
            <xdr:cNvPr id="8316" name="Check Box 34" hidden="1">
              <a:extLst>
                <a:ext uri="{63B3BB69-23CF-44E3-9099-C40C66FF867C}">
                  <a14:compatExt spid="_x0000_s8316"/>
                </a:ext>
                <a:ext uri="{FF2B5EF4-FFF2-40B4-BE49-F238E27FC236}">
                  <a16:creationId xmlns:a16="http://schemas.microsoft.com/office/drawing/2014/main" id="{00000000-0008-0000-00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25</xdr:row>
          <xdr:rowOff>44450</xdr:rowOff>
        </xdr:from>
        <xdr:to>
          <xdr:col>5</xdr:col>
          <xdr:colOff>768350</xdr:colOff>
          <xdr:row>26</xdr:row>
          <xdr:rowOff>44450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0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139700</xdr:colOff>
          <xdr:row>18</xdr:row>
          <xdr:rowOff>6350</xdr:rowOff>
        </xdr:from>
        <xdr:to>
          <xdr:col>42</xdr:col>
          <xdr:colOff>120650</xdr:colOff>
          <xdr:row>19</xdr:row>
          <xdr:rowOff>25400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107950</xdr:colOff>
          <xdr:row>20</xdr:row>
          <xdr:rowOff>6350</xdr:rowOff>
        </xdr:from>
        <xdr:to>
          <xdr:col>42</xdr:col>
          <xdr:colOff>69850</xdr:colOff>
          <xdr:row>21</xdr:row>
          <xdr:rowOff>31750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24</xdr:row>
          <xdr:rowOff>82550</xdr:rowOff>
        </xdr:from>
        <xdr:to>
          <xdr:col>42</xdr:col>
          <xdr:colOff>120650</xdr:colOff>
          <xdr:row>24</xdr:row>
          <xdr:rowOff>412750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9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22</xdr:row>
          <xdr:rowOff>82550</xdr:rowOff>
        </xdr:from>
        <xdr:to>
          <xdr:col>42</xdr:col>
          <xdr:colOff>120650</xdr:colOff>
          <xdr:row>22</xdr:row>
          <xdr:rowOff>412750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9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18</xdr:row>
          <xdr:rowOff>6350</xdr:rowOff>
        </xdr:from>
        <xdr:to>
          <xdr:col>1</xdr:col>
          <xdr:colOff>127000</xdr:colOff>
          <xdr:row>19</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9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20</xdr:row>
          <xdr:rowOff>6350</xdr:rowOff>
        </xdr:from>
        <xdr:to>
          <xdr:col>1</xdr:col>
          <xdr:colOff>63500</xdr:colOff>
          <xdr:row>21</xdr:row>
          <xdr:rowOff>31750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9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24</xdr:row>
          <xdr:rowOff>82550</xdr:rowOff>
        </xdr:from>
        <xdr:to>
          <xdr:col>1</xdr:col>
          <xdr:colOff>127000</xdr:colOff>
          <xdr:row>24</xdr:row>
          <xdr:rowOff>412750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9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22</xdr:row>
          <xdr:rowOff>82550</xdr:rowOff>
        </xdr:from>
        <xdr:to>
          <xdr:col>1</xdr:col>
          <xdr:colOff>127000</xdr:colOff>
          <xdr:row>22</xdr:row>
          <xdr:rowOff>412750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9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31750</xdr:colOff>
      <xdr:row>18</xdr:row>
      <xdr:rowOff>254000</xdr:rowOff>
    </xdr:from>
    <xdr:to>
      <xdr:col>84</xdr:col>
      <xdr:colOff>659130</xdr:colOff>
      <xdr:row>20</xdr:row>
      <xdr:rowOff>425188</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15557500" y="4730750"/>
          <a:ext cx="3564255" cy="901438"/>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入居者者よりチェックしてもらってください。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79</xdr:col>
      <xdr:colOff>0</xdr:colOff>
      <xdr:row>11</xdr:row>
      <xdr:rowOff>0</xdr:rowOff>
    </xdr:from>
    <xdr:to>
      <xdr:col>84</xdr:col>
      <xdr:colOff>635000</xdr:colOff>
      <xdr:row>14</xdr:row>
      <xdr:rowOff>32123</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a:xfrm>
          <a:off x="15525750" y="2778125"/>
          <a:ext cx="3571875" cy="905248"/>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入居者者の情報を記入してください。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79</xdr:col>
      <xdr:colOff>0</xdr:colOff>
      <xdr:row>6</xdr:row>
      <xdr:rowOff>0</xdr:rowOff>
    </xdr:from>
    <xdr:to>
      <xdr:col>87</xdr:col>
      <xdr:colOff>322580</xdr:colOff>
      <xdr:row>7</xdr:row>
      <xdr:rowOff>191135</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a:xfrm>
          <a:off x="15525750" y="1285875"/>
          <a:ext cx="5259705" cy="445135"/>
        </a:xfrm>
        <a:prstGeom prst="wedgeRectCallout">
          <a:avLst>
            <a:gd name="adj1" fmla="val -57808"/>
            <a:gd name="adj2" fmla="val -7283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・記載日記入してください。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42</xdr:col>
      <xdr:colOff>30480</xdr:colOff>
      <xdr:row>1</xdr:row>
      <xdr:rowOff>190500</xdr:rowOff>
    </xdr:from>
    <xdr:to>
      <xdr:col>54</xdr:col>
      <xdr:colOff>77647</xdr:colOff>
      <xdr:row>4</xdr:row>
      <xdr:rowOff>168878</xdr:rowOff>
    </xdr:to>
    <xdr:sp macro="" textlink="">
      <xdr:nvSpPr>
        <xdr:cNvPr id="13" name="四角形: 角を丸くする 11">
          <a:extLst>
            <a:ext uri="{FF2B5EF4-FFF2-40B4-BE49-F238E27FC236}">
              <a16:creationId xmlns:a16="http://schemas.microsoft.com/office/drawing/2014/main" id="{00000000-0008-0000-0900-00000D000000}"/>
            </a:ext>
          </a:extLst>
        </xdr:cNvPr>
        <xdr:cNvSpPr/>
      </xdr:nvSpPr>
      <xdr:spPr>
        <a:xfrm>
          <a:off x="7696200" y="396240"/>
          <a:ext cx="2424607" cy="618458"/>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672353</xdr:colOff>
      <xdr:row>31</xdr:row>
      <xdr:rowOff>134472</xdr:rowOff>
    </xdr:from>
    <xdr:to>
      <xdr:col>29</xdr:col>
      <xdr:colOff>0</xdr:colOff>
      <xdr:row>47</xdr:row>
      <xdr:rowOff>116542</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9341224" y="8202707"/>
          <a:ext cx="8534400" cy="3989294"/>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b"/>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・様式は問いませんが、窓・ガラス・ドア・断熱材番号、登録番号（窓・ガラス・断熱材）、メーカー名、製品名、数量を含めた様式のものを提出してください。</a:t>
          </a:r>
          <a:endParaRPr kumimoji="1" lang="en-US" altLang="ja-JP"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・費用明細書と照合できるように記入してもらってください。  　　　　　　　　　　　　　　　　　　　　　　　　　　　　　　</a:t>
          </a:r>
          <a:endParaRPr kumimoji="1" lang="en-US" altLang="ja-JP"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19</xdr:col>
      <xdr:colOff>1655446</xdr:colOff>
      <xdr:row>7</xdr:row>
      <xdr:rowOff>41094</xdr:rowOff>
    </xdr:from>
    <xdr:to>
      <xdr:col>25</xdr:col>
      <xdr:colOff>121921</xdr:colOff>
      <xdr:row>9</xdr:row>
      <xdr:rowOff>21772</xdr:rowOff>
    </xdr:to>
    <xdr:sp macro="" textlink="">
      <xdr:nvSpPr>
        <xdr:cNvPr id="3" name="線吹き出し 2 (枠付き) 1">
          <a:extLst>
            <a:ext uri="{FF2B5EF4-FFF2-40B4-BE49-F238E27FC236}">
              <a16:creationId xmlns:a16="http://schemas.microsoft.com/office/drawing/2014/main" id="{00000000-0008-0000-0A00-000003000000}"/>
            </a:ext>
          </a:extLst>
        </xdr:cNvPr>
        <xdr:cNvSpPr/>
      </xdr:nvSpPr>
      <xdr:spPr>
        <a:xfrm>
          <a:off x="13763626" y="1321254"/>
          <a:ext cx="3190875" cy="483598"/>
        </a:xfrm>
        <a:prstGeom prst="borderCallout2">
          <a:avLst>
            <a:gd name="adj1" fmla="val 2001"/>
            <a:gd name="adj2" fmla="val -592"/>
            <a:gd name="adj3" fmla="val -7625"/>
            <a:gd name="adj4" fmla="val 1370"/>
            <a:gd name="adj5" fmla="val -45063"/>
            <a:gd name="adj6" fmla="val 27542"/>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書類の作成日（施工日以降の日付）を記入してください。</a:t>
          </a:r>
        </a:p>
      </xdr:txBody>
    </xdr:sp>
    <xdr:clientData/>
  </xdr:twoCellAnchor>
  <xdr:twoCellAnchor>
    <xdr:from>
      <xdr:col>16</xdr:col>
      <xdr:colOff>446315</xdr:colOff>
      <xdr:row>8</xdr:row>
      <xdr:rowOff>25854</xdr:rowOff>
    </xdr:from>
    <xdr:to>
      <xdr:col>18</xdr:col>
      <xdr:colOff>261802</xdr:colOff>
      <xdr:row>12</xdr:row>
      <xdr:rowOff>75384</xdr:rowOff>
    </xdr:to>
    <xdr:sp macro="" textlink="">
      <xdr:nvSpPr>
        <xdr:cNvPr id="4" name="線吹き出し 2 (枠付き) 1">
          <a:extLst>
            <a:ext uri="{FF2B5EF4-FFF2-40B4-BE49-F238E27FC236}">
              <a16:creationId xmlns:a16="http://schemas.microsoft.com/office/drawing/2014/main" id="{00000000-0008-0000-0A00-000004000000}"/>
            </a:ext>
          </a:extLst>
        </xdr:cNvPr>
        <xdr:cNvSpPr/>
      </xdr:nvSpPr>
      <xdr:spPr>
        <a:xfrm>
          <a:off x="9803675" y="1687014"/>
          <a:ext cx="1522367" cy="659130"/>
        </a:xfrm>
        <a:prstGeom prst="borderCallout2">
          <a:avLst>
            <a:gd name="adj1" fmla="val 4001"/>
            <a:gd name="adj2" fmla="val -1379"/>
            <a:gd name="adj3" fmla="val 4375"/>
            <a:gd name="adj4" fmla="val -599"/>
            <a:gd name="adj5" fmla="val -44280"/>
            <a:gd name="adj6" fmla="val -2050"/>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施工業者が助成事業者（申請者）宛に作成してください。</a:t>
          </a:r>
        </a:p>
      </xdr:txBody>
    </xdr:sp>
    <xdr:clientData/>
  </xdr:twoCellAnchor>
  <xdr:twoCellAnchor>
    <xdr:from>
      <xdr:col>27</xdr:col>
      <xdr:colOff>171913</xdr:colOff>
      <xdr:row>11</xdr:row>
      <xdr:rowOff>267677</xdr:rowOff>
    </xdr:from>
    <xdr:to>
      <xdr:col>32</xdr:col>
      <xdr:colOff>486768</xdr:colOff>
      <xdr:row>13</xdr:row>
      <xdr:rowOff>0</xdr:rowOff>
    </xdr:to>
    <xdr:sp macro="" textlink="">
      <xdr:nvSpPr>
        <xdr:cNvPr id="5" name="線吹き出し 2 (枠付き) 1">
          <a:extLst>
            <a:ext uri="{FF2B5EF4-FFF2-40B4-BE49-F238E27FC236}">
              <a16:creationId xmlns:a16="http://schemas.microsoft.com/office/drawing/2014/main" id="{00000000-0008-0000-0A00-000005000000}"/>
            </a:ext>
          </a:extLst>
        </xdr:cNvPr>
        <xdr:cNvSpPr/>
      </xdr:nvSpPr>
      <xdr:spPr>
        <a:xfrm>
          <a:off x="17545513" y="2233637"/>
          <a:ext cx="2882795" cy="1088427"/>
        </a:xfrm>
        <a:prstGeom prst="borderCallout2">
          <a:avLst>
            <a:gd name="adj1" fmla="val 2001"/>
            <a:gd name="adj2" fmla="val -592"/>
            <a:gd name="adj3" fmla="val 9724"/>
            <a:gd name="adj4" fmla="val -10493"/>
            <a:gd name="adj5" fmla="val 33586"/>
            <a:gd name="adj6" fmla="val -31802"/>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工事請負業者の、住所、責任者、電話番号を記入してください。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社印を押印する場合は、責任者と電話番号の記入は不要です。</a:t>
          </a:r>
        </a:p>
      </xdr:txBody>
    </xdr:sp>
    <xdr:clientData/>
  </xdr:twoCellAnchor>
  <xdr:twoCellAnchor>
    <xdr:from>
      <xdr:col>27</xdr:col>
      <xdr:colOff>136569</xdr:colOff>
      <xdr:row>19</xdr:row>
      <xdr:rowOff>195174</xdr:rowOff>
    </xdr:from>
    <xdr:to>
      <xdr:col>31</xdr:col>
      <xdr:colOff>475451</xdr:colOff>
      <xdr:row>20</xdr:row>
      <xdr:rowOff>324154</xdr:rowOff>
    </xdr:to>
    <xdr:sp macro="" textlink="">
      <xdr:nvSpPr>
        <xdr:cNvPr id="6" name="線吹き出し 2 (枠付き) 1">
          <a:extLst>
            <a:ext uri="{FF2B5EF4-FFF2-40B4-BE49-F238E27FC236}">
              <a16:creationId xmlns:a16="http://schemas.microsoft.com/office/drawing/2014/main" id="{00000000-0008-0000-0A00-000006000000}"/>
            </a:ext>
          </a:extLst>
        </xdr:cNvPr>
        <xdr:cNvSpPr/>
      </xdr:nvSpPr>
      <xdr:spPr>
        <a:xfrm>
          <a:off x="17510169" y="4820514"/>
          <a:ext cx="2221022" cy="509980"/>
        </a:xfrm>
        <a:prstGeom prst="borderCallout2">
          <a:avLst>
            <a:gd name="adj1" fmla="val 2001"/>
            <a:gd name="adj2" fmla="val -592"/>
            <a:gd name="adj3" fmla="val 375"/>
            <a:gd name="adj4" fmla="val -599"/>
            <a:gd name="adj5" fmla="val 101824"/>
            <a:gd name="adj6" fmla="val -9054"/>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施工日が数日に跨る場合は施工開始日を入れてください。</a:t>
          </a:r>
        </a:p>
      </xdr:txBody>
    </xdr:sp>
    <xdr:clientData/>
  </xdr:twoCellAnchor>
  <xdr:twoCellAnchor>
    <xdr:from>
      <xdr:col>16</xdr:col>
      <xdr:colOff>436629</xdr:colOff>
      <xdr:row>1</xdr:row>
      <xdr:rowOff>78152</xdr:rowOff>
    </xdr:from>
    <xdr:to>
      <xdr:col>18</xdr:col>
      <xdr:colOff>507169</xdr:colOff>
      <xdr:row>5</xdr:row>
      <xdr:rowOff>178030</xdr:rowOff>
    </xdr:to>
    <xdr:sp macro="" textlink="">
      <xdr:nvSpPr>
        <xdr:cNvPr id="7" name="四角形: 角を丸くする 11">
          <a:extLst>
            <a:ext uri="{FF2B5EF4-FFF2-40B4-BE49-F238E27FC236}">
              <a16:creationId xmlns:a16="http://schemas.microsoft.com/office/drawing/2014/main" id="{00000000-0008-0000-0A00-000007000000}"/>
            </a:ext>
          </a:extLst>
        </xdr:cNvPr>
        <xdr:cNvSpPr/>
      </xdr:nvSpPr>
      <xdr:spPr>
        <a:xfrm>
          <a:off x="9609204" y="259127"/>
          <a:ext cx="1785040" cy="766628"/>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editAs="oneCell">
    <xdr:from>
      <xdr:col>17</xdr:col>
      <xdr:colOff>327212</xdr:colOff>
      <xdr:row>33</xdr:row>
      <xdr:rowOff>18739</xdr:rowOff>
    </xdr:from>
    <xdr:to>
      <xdr:col>24</xdr:col>
      <xdr:colOff>497950</xdr:colOff>
      <xdr:row>34</xdr:row>
      <xdr:rowOff>245113</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34"/>
        <a:stretch/>
      </xdr:blipFill>
      <xdr:spPr bwMode="auto">
        <a:xfrm>
          <a:off x="10421471" y="8624857"/>
          <a:ext cx="6141232" cy="49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52328</xdr:colOff>
      <xdr:row>34</xdr:row>
      <xdr:rowOff>230133</xdr:rowOff>
    </xdr:from>
    <xdr:to>
      <xdr:col>28</xdr:col>
      <xdr:colOff>141530</xdr:colOff>
      <xdr:row>43</xdr:row>
      <xdr:rowOff>206410</xdr:rowOff>
    </xdr:to>
    <xdr:pic>
      <xdr:nvPicPr>
        <xdr:cNvPr id="9" name="図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1481" y="9105192"/>
          <a:ext cx="8374495" cy="2392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125506</xdr:colOff>
      <xdr:row>25</xdr:row>
      <xdr:rowOff>71716</xdr:rowOff>
    </xdr:from>
    <xdr:to>
      <xdr:col>35</xdr:col>
      <xdr:colOff>369272</xdr:colOff>
      <xdr:row>35</xdr:row>
      <xdr:rowOff>29773</xdr:rowOff>
    </xdr:to>
    <xdr:sp macro="" textlink="">
      <xdr:nvSpPr>
        <xdr:cNvPr id="10" name="線吹き出し 2 (枠付き) 1">
          <a:extLst>
            <a:ext uri="{FF2B5EF4-FFF2-40B4-BE49-F238E27FC236}">
              <a16:creationId xmlns:a16="http://schemas.microsoft.com/office/drawing/2014/main" id="{00000000-0008-0000-0A00-00000A000000}"/>
            </a:ext>
          </a:extLst>
        </xdr:cNvPr>
        <xdr:cNvSpPr/>
      </xdr:nvSpPr>
      <xdr:spPr>
        <a:xfrm>
          <a:off x="17781046" y="6502996"/>
          <a:ext cx="4587166" cy="2625057"/>
        </a:xfrm>
        <a:prstGeom prst="borderCallout2">
          <a:avLst>
            <a:gd name="adj1" fmla="val 2001"/>
            <a:gd name="adj2" fmla="val -592"/>
            <a:gd name="adj3" fmla="val 375"/>
            <a:gd name="adj4" fmla="val -599"/>
            <a:gd name="adj5" fmla="val 34088"/>
            <a:gd name="adj6" fmla="val -12489"/>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費用明細書と照合できるように記載してください。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窓</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登録番号には「断熱リフォーム支援事業」の登録番号または</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「先進的窓リノベ事業」の製品型番を記入してください。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断熱財</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登録番号には「断熱リフォーム支援事業」の登録番号を記入してください。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厚み・出荷量を記入してください。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ドア</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断熱仕様・製品型番を記入してください。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xdr:txBody>
    </xdr:sp>
    <xdr:clientData/>
  </xdr:twoCellAnchor>
  <xdr:twoCellAnchor>
    <xdr:from>
      <xdr:col>17</xdr:col>
      <xdr:colOff>638531</xdr:colOff>
      <xdr:row>31</xdr:row>
      <xdr:rowOff>155619</xdr:rowOff>
    </xdr:from>
    <xdr:to>
      <xdr:col>24</xdr:col>
      <xdr:colOff>169555</xdr:colOff>
      <xdr:row>32</xdr:row>
      <xdr:rowOff>240133</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0735031" y="8187099"/>
          <a:ext cx="5505104" cy="351214"/>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rPr>
            <a:t>施工証明書・出荷証明書提出ルールは以下のとおりです。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581025</xdr:colOff>
      <xdr:row>9</xdr:row>
      <xdr:rowOff>19050</xdr:rowOff>
    </xdr:from>
    <xdr:to>
      <xdr:col>17</xdr:col>
      <xdr:colOff>758190</xdr:colOff>
      <xdr:row>11</xdr:row>
      <xdr:rowOff>236220</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9351645" y="1802130"/>
          <a:ext cx="1602105" cy="750570"/>
        </a:xfrm>
        <a:prstGeom prst="borderCallout2">
          <a:avLst>
            <a:gd name="adj1" fmla="val 4001"/>
            <a:gd name="adj2" fmla="val -1379"/>
            <a:gd name="adj3" fmla="val 4375"/>
            <a:gd name="adj4" fmla="val -599"/>
            <a:gd name="adj5" fmla="val -44280"/>
            <a:gd name="adj6" fmla="val -2050"/>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販売業者が工事請負契約をした業者宛に宛に作成してください。</a:t>
          </a:r>
        </a:p>
      </xdr:txBody>
    </xdr:sp>
    <xdr:clientData/>
  </xdr:twoCellAnchor>
  <xdr:twoCellAnchor>
    <xdr:from>
      <xdr:col>19</xdr:col>
      <xdr:colOff>2084070</xdr:colOff>
      <xdr:row>7</xdr:row>
      <xdr:rowOff>38099</xdr:rowOff>
    </xdr:from>
    <xdr:to>
      <xdr:col>25</xdr:col>
      <xdr:colOff>264795</xdr:colOff>
      <xdr:row>9</xdr:row>
      <xdr:rowOff>108584</xdr:rowOff>
    </xdr:to>
    <xdr:sp macro="" textlink="">
      <xdr:nvSpPr>
        <xdr:cNvPr id="3" name="線吹き出し 2 (枠付き) 1">
          <a:extLst>
            <a:ext uri="{FF2B5EF4-FFF2-40B4-BE49-F238E27FC236}">
              <a16:creationId xmlns:a16="http://schemas.microsoft.com/office/drawing/2014/main" id="{00000000-0008-0000-0B00-000003000000}"/>
            </a:ext>
          </a:extLst>
        </xdr:cNvPr>
        <xdr:cNvSpPr/>
      </xdr:nvSpPr>
      <xdr:spPr>
        <a:xfrm>
          <a:off x="13727430" y="1318259"/>
          <a:ext cx="3171825" cy="573405"/>
        </a:xfrm>
        <a:prstGeom prst="borderCallout2">
          <a:avLst>
            <a:gd name="adj1" fmla="val 2001"/>
            <a:gd name="adj2" fmla="val -592"/>
            <a:gd name="adj3" fmla="val -7625"/>
            <a:gd name="adj4" fmla="val 1370"/>
            <a:gd name="adj5" fmla="val -45063"/>
            <a:gd name="adj6" fmla="val 27542"/>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書類の作成日（出荷日以降の日付）を記入してください。</a:t>
          </a:r>
        </a:p>
      </xdr:txBody>
    </xdr:sp>
    <xdr:clientData/>
  </xdr:twoCellAnchor>
  <xdr:twoCellAnchor>
    <xdr:from>
      <xdr:col>19</xdr:col>
      <xdr:colOff>1205865</xdr:colOff>
      <xdr:row>16</xdr:row>
      <xdr:rowOff>64771</xdr:rowOff>
    </xdr:from>
    <xdr:to>
      <xdr:col>26</xdr:col>
      <xdr:colOff>215265</xdr:colOff>
      <xdr:row>21</xdr:row>
      <xdr:rowOff>91440</xdr:rowOff>
    </xdr:to>
    <xdr:sp macro="" textlink="">
      <xdr:nvSpPr>
        <xdr:cNvPr id="4" name="線吹き出し 2 (枠付き) 1">
          <a:extLst>
            <a:ext uri="{FF2B5EF4-FFF2-40B4-BE49-F238E27FC236}">
              <a16:creationId xmlns:a16="http://schemas.microsoft.com/office/drawing/2014/main" id="{00000000-0008-0000-0B00-000004000000}"/>
            </a:ext>
          </a:extLst>
        </xdr:cNvPr>
        <xdr:cNvSpPr/>
      </xdr:nvSpPr>
      <xdr:spPr>
        <a:xfrm>
          <a:off x="13413105" y="4133851"/>
          <a:ext cx="3718560" cy="758189"/>
        </a:xfrm>
        <a:prstGeom prst="borderCallout2">
          <a:avLst>
            <a:gd name="adj1" fmla="val 2001"/>
            <a:gd name="adj2" fmla="val -592"/>
            <a:gd name="adj3" fmla="val 375"/>
            <a:gd name="adj4" fmla="val -599"/>
            <a:gd name="adj5" fmla="val -121817"/>
            <a:gd name="adj6" fmla="val 1663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工事請負契約をした業者に販売した業者が発行してください。社印の押印がある場合は、責任者と電話番号の記載は不要です。</a:t>
          </a:r>
        </a:p>
      </xdr:txBody>
    </xdr:sp>
    <xdr:clientData/>
  </xdr:twoCellAnchor>
  <xdr:twoCellAnchor>
    <xdr:from>
      <xdr:col>16</xdr:col>
      <xdr:colOff>26141</xdr:colOff>
      <xdr:row>35</xdr:row>
      <xdr:rowOff>70503</xdr:rowOff>
    </xdr:from>
    <xdr:to>
      <xdr:col>29</xdr:col>
      <xdr:colOff>0</xdr:colOff>
      <xdr:row>50</xdr:row>
      <xdr:rowOff>21771</xdr:rowOff>
    </xdr:to>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9485827" y="8887932"/>
          <a:ext cx="8214344" cy="3597982"/>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b"/>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・様式は問いませんが、窓・ガラス・ドア・断熱材番号、登録番号（窓・ガラス・断熱材）、メーカー名、製品名、数量を含めた様式のものを提出してください。</a:t>
          </a:r>
          <a:endParaRPr kumimoji="1" lang="en-US" altLang="ja-JP"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・費用明細書と照合できるように記入してもらってください。</a:t>
          </a:r>
          <a:endParaRPr kumimoji="1" lang="en-US" altLang="ja-JP"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editAs="oneCell">
    <xdr:from>
      <xdr:col>16</xdr:col>
      <xdr:colOff>251461</xdr:colOff>
      <xdr:row>35</xdr:row>
      <xdr:rowOff>157858</xdr:rowOff>
    </xdr:from>
    <xdr:to>
      <xdr:col>24</xdr:col>
      <xdr:colOff>76200</xdr:colOff>
      <xdr:row>37</xdr:row>
      <xdr:rowOff>98612</xdr:rowOff>
    </xdr:to>
    <xdr:pic>
      <xdr:nvPicPr>
        <xdr:cNvPr id="6" name="図 5">
          <a:extLst>
            <a:ext uri="{FF2B5EF4-FFF2-40B4-BE49-F238E27FC236}">
              <a16:creationId xmlns:a16="http://schemas.microsoft.com/office/drawing/2014/main" id="{00000000-0008-0000-0B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134"/>
        <a:stretch/>
      </xdr:blipFill>
      <xdr:spPr bwMode="auto">
        <a:xfrm>
          <a:off x="9707881" y="8897998"/>
          <a:ext cx="6454140" cy="474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101415</xdr:colOff>
      <xdr:row>21</xdr:row>
      <xdr:rowOff>156884</xdr:rowOff>
    </xdr:from>
    <xdr:to>
      <xdr:col>31</xdr:col>
      <xdr:colOff>155427</xdr:colOff>
      <xdr:row>22</xdr:row>
      <xdr:rowOff>291578</xdr:rowOff>
    </xdr:to>
    <xdr:sp macro="" textlink="">
      <xdr:nvSpPr>
        <xdr:cNvPr id="7" name="線吹き出し 2 (枠付き) 1">
          <a:extLst>
            <a:ext uri="{FF2B5EF4-FFF2-40B4-BE49-F238E27FC236}">
              <a16:creationId xmlns:a16="http://schemas.microsoft.com/office/drawing/2014/main" id="{00000000-0008-0000-0B00-000007000000}"/>
            </a:ext>
          </a:extLst>
        </xdr:cNvPr>
        <xdr:cNvSpPr/>
      </xdr:nvSpPr>
      <xdr:spPr>
        <a:xfrm>
          <a:off x="17017815" y="4957484"/>
          <a:ext cx="2195232" cy="515694"/>
        </a:xfrm>
        <a:prstGeom prst="borderCallout2">
          <a:avLst>
            <a:gd name="adj1" fmla="val 2001"/>
            <a:gd name="adj2" fmla="val -592"/>
            <a:gd name="adj3" fmla="val 375"/>
            <a:gd name="adj4" fmla="val -599"/>
            <a:gd name="adj5" fmla="val 137517"/>
            <a:gd name="adj6" fmla="val -27374"/>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出荷日が数日に跨る場合は出荷開始日を入れてください。</a:t>
          </a:r>
        </a:p>
      </xdr:txBody>
    </xdr:sp>
    <xdr:clientData/>
  </xdr:twoCellAnchor>
  <xdr:twoCellAnchor>
    <xdr:from>
      <xdr:col>26</xdr:col>
      <xdr:colOff>114720</xdr:colOff>
      <xdr:row>23</xdr:row>
      <xdr:rowOff>488854</xdr:rowOff>
    </xdr:from>
    <xdr:to>
      <xdr:col>34</xdr:col>
      <xdr:colOff>537882</xdr:colOff>
      <xdr:row>34</xdr:row>
      <xdr:rowOff>170329</xdr:rowOff>
    </xdr:to>
    <xdr:sp macro="" textlink="">
      <xdr:nvSpPr>
        <xdr:cNvPr id="8" name="線吹き出し 2 (枠付き) 1">
          <a:extLst>
            <a:ext uri="{FF2B5EF4-FFF2-40B4-BE49-F238E27FC236}">
              <a16:creationId xmlns:a16="http://schemas.microsoft.com/office/drawing/2014/main" id="{00000000-0008-0000-0B00-000008000000}"/>
            </a:ext>
          </a:extLst>
        </xdr:cNvPr>
        <xdr:cNvSpPr/>
      </xdr:nvSpPr>
      <xdr:spPr>
        <a:xfrm>
          <a:off x="17031120" y="6051454"/>
          <a:ext cx="4621782" cy="2592315"/>
        </a:xfrm>
        <a:prstGeom prst="borderCallout2">
          <a:avLst>
            <a:gd name="adj1" fmla="val 2001"/>
            <a:gd name="adj2" fmla="val -592"/>
            <a:gd name="adj3" fmla="val 375"/>
            <a:gd name="adj4" fmla="val -599"/>
            <a:gd name="adj5" fmla="val 34088"/>
            <a:gd name="adj6" fmla="val -12489"/>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費用明細書と照合できるように記載してください。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窓</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登録番号には「断熱リフォーム支援事業」の登録番号または</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「先進的窓リノベ事業」の製品型番を記入してください。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断熱財</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登録番号には「断熱リフォーム支援事業」の登録番号を記入してください。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厚み・出荷量を記入してください。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ドア</a:t>
          </a:r>
          <a:r>
            <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断熱仕様・製品型番を記入してください。</a:t>
          </a:r>
          <a:endParaRPr kumimoji="1" lang="en-US" altLang="ja-JP" sz="1100" b="0"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xdr:txBody>
    </xdr:sp>
    <xdr:clientData/>
  </xdr:twoCellAnchor>
  <xdr:twoCellAnchor>
    <xdr:from>
      <xdr:col>15</xdr:col>
      <xdr:colOff>209550</xdr:colOff>
      <xdr:row>0</xdr:row>
      <xdr:rowOff>151280</xdr:rowOff>
    </xdr:from>
    <xdr:to>
      <xdr:col>17</xdr:col>
      <xdr:colOff>568561</xdr:colOff>
      <xdr:row>5</xdr:row>
      <xdr:rowOff>70792</xdr:rowOff>
    </xdr:to>
    <xdr:sp macro="" textlink="">
      <xdr:nvSpPr>
        <xdr:cNvPr id="9" name="四角形: 角を丸くする 11">
          <a:extLst>
            <a:ext uri="{FF2B5EF4-FFF2-40B4-BE49-F238E27FC236}">
              <a16:creationId xmlns:a16="http://schemas.microsoft.com/office/drawing/2014/main" id="{00000000-0008-0000-0B00-000009000000}"/>
            </a:ext>
          </a:extLst>
        </xdr:cNvPr>
        <xdr:cNvSpPr/>
      </xdr:nvSpPr>
      <xdr:spPr>
        <a:xfrm>
          <a:off x="8980170" y="151280"/>
          <a:ext cx="1783951" cy="765332"/>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editAs="oneCell">
    <xdr:from>
      <xdr:col>16</xdr:col>
      <xdr:colOff>89647</xdr:colOff>
      <xdr:row>37</xdr:row>
      <xdr:rowOff>84945</xdr:rowOff>
    </xdr:from>
    <xdr:to>
      <xdr:col>28</xdr:col>
      <xdr:colOff>170328</xdr:colOff>
      <xdr:row>46</xdr:row>
      <xdr:rowOff>54349</xdr:rowOff>
    </xdr:to>
    <xdr:pic>
      <xdr:nvPicPr>
        <xdr:cNvPr id="10" name="図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6376" y="9399274"/>
          <a:ext cx="8068235" cy="238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664029</xdr:colOff>
      <xdr:row>34</xdr:row>
      <xdr:rowOff>43543</xdr:rowOff>
    </xdr:from>
    <xdr:to>
      <xdr:col>23</xdr:col>
      <xdr:colOff>353513</xdr:colOff>
      <xdr:row>35</xdr:row>
      <xdr:rowOff>94634</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859589" y="8516983"/>
          <a:ext cx="5145404" cy="317791"/>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rPr>
            <a:t>施工証明書・出荷証明書提出ルールは以下のとおりです。</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158750</xdr:colOff>
          <xdr:row>5</xdr:row>
          <xdr:rowOff>31750</xdr:rowOff>
        </xdr:from>
        <xdr:to>
          <xdr:col>2</xdr:col>
          <xdr:colOff>406400</xdr:colOff>
          <xdr:row>5</xdr:row>
          <xdr:rowOff>330200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C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5</xdr:row>
          <xdr:rowOff>25400</xdr:rowOff>
        </xdr:from>
        <xdr:to>
          <xdr:col>4</xdr:col>
          <xdr:colOff>406400</xdr:colOff>
          <xdr:row>5</xdr:row>
          <xdr:rowOff>311150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C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158750</xdr:colOff>
          <xdr:row>9</xdr:row>
          <xdr:rowOff>31750</xdr:rowOff>
        </xdr:from>
        <xdr:to>
          <xdr:col>2</xdr:col>
          <xdr:colOff>406400</xdr:colOff>
          <xdr:row>9</xdr:row>
          <xdr:rowOff>330200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C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9</xdr:row>
          <xdr:rowOff>25400</xdr:rowOff>
        </xdr:from>
        <xdr:to>
          <xdr:col>4</xdr:col>
          <xdr:colOff>412750</xdr:colOff>
          <xdr:row>9</xdr:row>
          <xdr:rowOff>311150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C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536650</xdr:colOff>
      <xdr:row>40</xdr:row>
      <xdr:rowOff>20058</xdr:rowOff>
    </xdr:from>
    <xdr:to>
      <xdr:col>24</xdr:col>
      <xdr:colOff>0</xdr:colOff>
      <xdr:row>40</xdr:row>
      <xdr:rowOff>584162</xdr:rowOff>
    </xdr:to>
    <xdr:sp macro="" textlink="">
      <xdr:nvSpPr>
        <xdr:cNvPr id="8" name="吹き出し: 四角形 1">
          <a:extLst>
            <a:ext uri="{FF2B5EF4-FFF2-40B4-BE49-F238E27FC236}">
              <a16:creationId xmlns:a16="http://schemas.microsoft.com/office/drawing/2014/main" id="{00000000-0008-0000-0C00-000008000000}"/>
            </a:ext>
          </a:extLst>
        </xdr:cNvPr>
        <xdr:cNvSpPr/>
      </xdr:nvSpPr>
      <xdr:spPr>
        <a:xfrm>
          <a:off x="13995475" y="10583283"/>
          <a:ext cx="4044875" cy="564104"/>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・必要があれば行の追加をお願いします。</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158750</xdr:colOff>
          <xdr:row>20</xdr:row>
          <xdr:rowOff>31750</xdr:rowOff>
        </xdr:from>
        <xdr:to>
          <xdr:col>2</xdr:col>
          <xdr:colOff>406400</xdr:colOff>
          <xdr:row>20</xdr:row>
          <xdr:rowOff>330200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C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20</xdr:row>
          <xdr:rowOff>25400</xdr:rowOff>
        </xdr:from>
        <xdr:to>
          <xdr:col>4</xdr:col>
          <xdr:colOff>412750</xdr:colOff>
          <xdr:row>20</xdr:row>
          <xdr:rowOff>311150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C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158750</xdr:colOff>
          <xdr:row>34</xdr:row>
          <xdr:rowOff>31750</xdr:rowOff>
        </xdr:from>
        <xdr:to>
          <xdr:col>2</xdr:col>
          <xdr:colOff>406400</xdr:colOff>
          <xdr:row>34</xdr:row>
          <xdr:rowOff>330200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C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34</xdr:row>
          <xdr:rowOff>25400</xdr:rowOff>
        </xdr:from>
        <xdr:to>
          <xdr:col>4</xdr:col>
          <xdr:colOff>412750</xdr:colOff>
          <xdr:row>34</xdr:row>
          <xdr:rowOff>311150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C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158750</xdr:colOff>
          <xdr:row>35</xdr:row>
          <xdr:rowOff>31750</xdr:rowOff>
        </xdr:from>
        <xdr:to>
          <xdr:col>2</xdr:col>
          <xdr:colOff>406400</xdr:colOff>
          <xdr:row>35</xdr:row>
          <xdr:rowOff>330200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C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35</xdr:row>
          <xdr:rowOff>25400</xdr:rowOff>
        </xdr:from>
        <xdr:to>
          <xdr:col>4</xdr:col>
          <xdr:colOff>412750</xdr:colOff>
          <xdr:row>35</xdr:row>
          <xdr:rowOff>311150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C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5</xdr:row>
          <xdr:rowOff>31750</xdr:rowOff>
        </xdr:from>
        <xdr:to>
          <xdr:col>12</xdr:col>
          <xdr:colOff>387350</xdr:colOff>
          <xdr:row>5</xdr:row>
          <xdr:rowOff>330200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C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5</xdr:row>
          <xdr:rowOff>25400</xdr:rowOff>
        </xdr:from>
        <xdr:to>
          <xdr:col>14</xdr:col>
          <xdr:colOff>393700</xdr:colOff>
          <xdr:row>5</xdr:row>
          <xdr:rowOff>330200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C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9</xdr:row>
          <xdr:rowOff>31750</xdr:rowOff>
        </xdr:from>
        <xdr:to>
          <xdr:col>12</xdr:col>
          <xdr:colOff>387350</xdr:colOff>
          <xdr:row>9</xdr:row>
          <xdr:rowOff>330200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C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9</xdr:row>
          <xdr:rowOff>25400</xdr:rowOff>
        </xdr:from>
        <xdr:to>
          <xdr:col>14</xdr:col>
          <xdr:colOff>406400</xdr:colOff>
          <xdr:row>9</xdr:row>
          <xdr:rowOff>330200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C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20</xdr:row>
          <xdr:rowOff>31750</xdr:rowOff>
        </xdr:from>
        <xdr:to>
          <xdr:col>12</xdr:col>
          <xdr:colOff>387350</xdr:colOff>
          <xdr:row>20</xdr:row>
          <xdr:rowOff>330200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C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20</xdr:row>
          <xdr:rowOff>25400</xdr:rowOff>
        </xdr:from>
        <xdr:to>
          <xdr:col>14</xdr:col>
          <xdr:colOff>406400</xdr:colOff>
          <xdr:row>20</xdr:row>
          <xdr:rowOff>330200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C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34</xdr:row>
          <xdr:rowOff>31750</xdr:rowOff>
        </xdr:from>
        <xdr:to>
          <xdr:col>12</xdr:col>
          <xdr:colOff>387350</xdr:colOff>
          <xdr:row>34</xdr:row>
          <xdr:rowOff>330200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C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34</xdr:row>
          <xdr:rowOff>25400</xdr:rowOff>
        </xdr:from>
        <xdr:to>
          <xdr:col>14</xdr:col>
          <xdr:colOff>406400</xdr:colOff>
          <xdr:row>34</xdr:row>
          <xdr:rowOff>330200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C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35</xdr:row>
          <xdr:rowOff>31750</xdr:rowOff>
        </xdr:from>
        <xdr:to>
          <xdr:col>12</xdr:col>
          <xdr:colOff>387350</xdr:colOff>
          <xdr:row>35</xdr:row>
          <xdr:rowOff>330200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C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35</xdr:row>
          <xdr:rowOff>25400</xdr:rowOff>
        </xdr:from>
        <xdr:to>
          <xdr:col>14</xdr:col>
          <xdr:colOff>406400</xdr:colOff>
          <xdr:row>35</xdr:row>
          <xdr:rowOff>330200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C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165735</xdr:colOff>
      <xdr:row>1</xdr:row>
      <xdr:rowOff>74295</xdr:rowOff>
    </xdr:from>
    <xdr:to>
      <xdr:col>11</xdr:col>
      <xdr:colOff>1484866</xdr:colOff>
      <xdr:row>4</xdr:row>
      <xdr:rowOff>28097</xdr:rowOff>
    </xdr:to>
    <xdr:sp macro="" textlink="">
      <xdr:nvSpPr>
        <xdr:cNvPr id="2" name="四角形: 角を丸くする 11">
          <a:extLst>
            <a:ext uri="{FF2B5EF4-FFF2-40B4-BE49-F238E27FC236}">
              <a16:creationId xmlns:a16="http://schemas.microsoft.com/office/drawing/2014/main" id="{00000000-0008-0000-0C00-000002000000}"/>
            </a:ext>
          </a:extLst>
        </xdr:cNvPr>
        <xdr:cNvSpPr/>
      </xdr:nvSpPr>
      <xdr:spPr>
        <a:xfrm>
          <a:off x="8761095" y="280035"/>
          <a:ext cx="1783951" cy="769142"/>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oneCellAnchor>
    <xdr:from>
      <xdr:col>13</xdr:col>
      <xdr:colOff>981075</xdr:colOff>
      <xdr:row>36</xdr:row>
      <xdr:rowOff>171450</xdr:rowOff>
    </xdr:from>
    <xdr:ext cx="3305175" cy="765292"/>
    <xdr:sp macro="" textlink="">
      <xdr:nvSpPr>
        <xdr:cNvPr id="3" name="吹き出し: 四角形 2">
          <a:extLst>
            <a:ext uri="{FF2B5EF4-FFF2-40B4-BE49-F238E27FC236}">
              <a16:creationId xmlns:a16="http://schemas.microsoft.com/office/drawing/2014/main" id="{00000000-0008-0000-0C00-000003000000}"/>
            </a:ext>
          </a:extLst>
        </xdr:cNvPr>
        <xdr:cNvSpPr/>
      </xdr:nvSpPr>
      <xdr:spPr>
        <a:xfrm>
          <a:off x="14439900" y="9029700"/>
          <a:ext cx="3305175" cy="765292"/>
        </a:xfrm>
        <a:prstGeom prst="wedgeRectCallout">
          <a:avLst>
            <a:gd name="adj1" fmla="val -56734"/>
            <a:gd name="adj2" fmla="val -10949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状況をプルダウンで選択してください。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14</xdr:col>
      <xdr:colOff>472441</xdr:colOff>
      <xdr:row>23</xdr:row>
      <xdr:rowOff>131445</xdr:rowOff>
    </xdr:from>
    <xdr:to>
      <xdr:col>28</xdr:col>
      <xdr:colOff>15241</xdr:colOff>
      <xdr:row>28</xdr:row>
      <xdr:rowOff>30480</xdr:rowOff>
    </xdr:to>
    <xdr:sp macro="" textlink="">
      <xdr:nvSpPr>
        <xdr:cNvPr id="4" name="吹き出し: 四角形 1">
          <a:extLst>
            <a:ext uri="{FF2B5EF4-FFF2-40B4-BE49-F238E27FC236}">
              <a16:creationId xmlns:a16="http://schemas.microsoft.com/office/drawing/2014/main" id="{00000000-0008-0000-0C00-000004000000}"/>
            </a:ext>
          </a:extLst>
        </xdr:cNvPr>
        <xdr:cNvSpPr/>
      </xdr:nvSpPr>
      <xdr:spPr>
        <a:xfrm>
          <a:off x="15131416" y="5665470"/>
          <a:ext cx="3305175" cy="1137285"/>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住戸数の変更がある場合は交付決定時を異なるにチェックを入れて、変更後の内容を記入下さい。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15</xdr:col>
      <xdr:colOff>230505</xdr:colOff>
      <xdr:row>14</xdr:row>
      <xdr:rowOff>114300</xdr:rowOff>
    </xdr:from>
    <xdr:to>
      <xdr:col>42</xdr:col>
      <xdr:colOff>19050</xdr:colOff>
      <xdr:row>19</xdr:row>
      <xdr:rowOff>49530</xdr:rowOff>
    </xdr:to>
    <xdr:sp macro="" textlink="">
      <xdr:nvSpPr>
        <xdr:cNvPr id="5" name="吹き出し: 四角形 1">
          <a:extLst>
            <a:ext uri="{FF2B5EF4-FFF2-40B4-BE49-F238E27FC236}">
              <a16:creationId xmlns:a16="http://schemas.microsoft.com/office/drawing/2014/main" id="{00000000-0008-0000-0C00-000005000000}"/>
            </a:ext>
          </a:extLst>
        </xdr:cNvPr>
        <xdr:cNvSpPr/>
      </xdr:nvSpPr>
      <xdr:spPr>
        <a:xfrm>
          <a:off x="16470630" y="3524250"/>
          <a:ext cx="3303270" cy="1125855"/>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住戸数の変更がある場合は交付決定時を異なるにチェックを入れて、変更後の内容を記入下さい。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213360</xdr:colOff>
      <xdr:row>2</xdr:row>
      <xdr:rowOff>15240</xdr:rowOff>
    </xdr:from>
    <xdr:to>
      <xdr:col>36</xdr:col>
      <xdr:colOff>224209</xdr:colOff>
      <xdr:row>5</xdr:row>
      <xdr:rowOff>79169</xdr:rowOff>
    </xdr:to>
    <xdr:sp macro="" textlink="">
      <xdr:nvSpPr>
        <xdr:cNvPr id="2" name="四角形: 角を丸くする 11">
          <a:extLst>
            <a:ext uri="{FF2B5EF4-FFF2-40B4-BE49-F238E27FC236}">
              <a16:creationId xmlns:a16="http://schemas.microsoft.com/office/drawing/2014/main" id="{00000000-0008-0000-0D00-000002000000}"/>
            </a:ext>
          </a:extLst>
        </xdr:cNvPr>
        <xdr:cNvSpPr/>
      </xdr:nvSpPr>
      <xdr:spPr>
        <a:xfrm>
          <a:off x="7665720" y="358140"/>
          <a:ext cx="1824409" cy="764969"/>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editAs="oneCell">
    <xdr:from>
      <xdr:col>33</xdr:col>
      <xdr:colOff>232787</xdr:colOff>
      <xdr:row>29</xdr:row>
      <xdr:rowOff>144780</xdr:rowOff>
    </xdr:from>
    <xdr:to>
      <xdr:col>51</xdr:col>
      <xdr:colOff>27454</xdr:colOff>
      <xdr:row>46</xdr:row>
      <xdr:rowOff>126066</xdr:rowOff>
    </xdr:to>
    <xdr:pic>
      <xdr:nvPicPr>
        <xdr:cNvPr id="4" name="図 3" descr="省エネ性能ラベル｜家選びの基準変わります - 国土交通省">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3347" y="5394960"/>
          <a:ext cx="4458107" cy="296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179295</xdr:colOff>
      <xdr:row>8</xdr:row>
      <xdr:rowOff>22412</xdr:rowOff>
    </xdr:from>
    <xdr:to>
      <xdr:col>52</xdr:col>
      <xdr:colOff>138804</xdr:colOff>
      <xdr:row>10</xdr:row>
      <xdr:rowOff>130737</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426824" y="1557618"/>
          <a:ext cx="4856480" cy="444501"/>
        </a:xfrm>
        <a:prstGeom prst="rect">
          <a:avLst/>
        </a:prstGeom>
        <a:no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下記記載のルールに従って、添付してください。</a:t>
          </a:r>
          <a:endParaRPr kumimoji="1" lang="en-US" altLang="ja-JP" sz="12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editAs="oneCell">
    <xdr:from>
      <xdr:col>35</xdr:col>
      <xdr:colOff>25334</xdr:colOff>
      <xdr:row>12</xdr:row>
      <xdr:rowOff>129539</xdr:rowOff>
    </xdr:from>
    <xdr:to>
      <xdr:col>49</xdr:col>
      <xdr:colOff>91440</xdr:colOff>
      <xdr:row>28</xdr:row>
      <xdr:rowOff>92252</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9032174" y="2400299"/>
          <a:ext cx="3693226" cy="27668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17318</xdr:colOff>
      <xdr:row>2</xdr:row>
      <xdr:rowOff>152053</xdr:rowOff>
    </xdr:from>
    <xdr:to>
      <xdr:col>17</xdr:col>
      <xdr:colOff>781402</xdr:colOff>
      <xdr:row>5</xdr:row>
      <xdr:rowOff>228468</xdr:rowOff>
    </xdr:to>
    <xdr:sp macro="" textlink="">
      <xdr:nvSpPr>
        <xdr:cNvPr id="2" name="四角形: 角を丸くする 11">
          <a:extLst>
            <a:ext uri="{FF2B5EF4-FFF2-40B4-BE49-F238E27FC236}">
              <a16:creationId xmlns:a16="http://schemas.microsoft.com/office/drawing/2014/main" id="{00000000-0008-0000-0E00-000002000000}"/>
            </a:ext>
          </a:extLst>
        </xdr:cNvPr>
        <xdr:cNvSpPr/>
      </xdr:nvSpPr>
      <xdr:spPr>
        <a:xfrm>
          <a:off x="10754591" y="879417"/>
          <a:ext cx="1785856" cy="769142"/>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oneCellAnchor>
    <xdr:from>
      <xdr:col>25</xdr:col>
      <xdr:colOff>259773</xdr:colOff>
      <xdr:row>6</xdr:row>
      <xdr:rowOff>17319</xdr:rowOff>
    </xdr:from>
    <xdr:ext cx="3299460" cy="783772"/>
    <xdr:sp macro="" textlink="">
      <xdr:nvSpPr>
        <xdr:cNvPr id="3" name="吹き出し: 四角形 2">
          <a:extLst>
            <a:ext uri="{FF2B5EF4-FFF2-40B4-BE49-F238E27FC236}">
              <a16:creationId xmlns:a16="http://schemas.microsoft.com/office/drawing/2014/main" id="{00000000-0008-0000-0E00-000003000000}"/>
            </a:ext>
          </a:extLst>
        </xdr:cNvPr>
        <xdr:cNvSpPr/>
      </xdr:nvSpPr>
      <xdr:spPr>
        <a:xfrm>
          <a:off x="19690773" y="1679864"/>
          <a:ext cx="3299460" cy="78377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記入日をご記入ください。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23</xdr:col>
      <xdr:colOff>84686</xdr:colOff>
      <xdr:row>2</xdr:row>
      <xdr:rowOff>0</xdr:rowOff>
    </xdr:from>
    <xdr:ext cx="3299460" cy="783772"/>
    <xdr:sp macro="" textlink="">
      <xdr:nvSpPr>
        <xdr:cNvPr id="4" name="吹き出し: 四角形 3">
          <a:extLst>
            <a:ext uri="{FF2B5EF4-FFF2-40B4-BE49-F238E27FC236}">
              <a16:creationId xmlns:a16="http://schemas.microsoft.com/office/drawing/2014/main" id="{00000000-0008-0000-0E00-000004000000}"/>
            </a:ext>
          </a:extLst>
        </xdr:cNvPr>
        <xdr:cNvSpPr/>
      </xdr:nvSpPr>
      <xdr:spPr>
        <a:xfrm>
          <a:off x="17714595" y="548467"/>
          <a:ext cx="3299460" cy="783772"/>
        </a:xfrm>
        <a:prstGeom prst="wedgeRectCallout">
          <a:avLst>
            <a:gd name="adj1" fmla="val -96149"/>
            <a:gd name="adj2" fmla="val 10086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交付申請か実績報告かプルダウン選択してください。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25</xdr:col>
      <xdr:colOff>258433</xdr:colOff>
      <xdr:row>8</xdr:row>
      <xdr:rowOff>408035</xdr:rowOff>
    </xdr:from>
    <xdr:ext cx="3744160" cy="571679"/>
    <xdr:sp macro="" textlink="">
      <xdr:nvSpPr>
        <xdr:cNvPr id="5" name="吹き出し: 四角形 4">
          <a:extLst>
            <a:ext uri="{FF2B5EF4-FFF2-40B4-BE49-F238E27FC236}">
              <a16:creationId xmlns:a16="http://schemas.microsoft.com/office/drawing/2014/main" id="{00000000-0008-0000-0E00-000005000000}"/>
            </a:ext>
          </a:extLst>
        </xdr:cNvPr>
        <xdr:cNvSpPr/>
      </xdr:nvSpPr>
      <xdr:spPr>
        <a:xfrm>
          <a:off x="19434037" y="2811266"/>
          <a:ext cx="3744160" cy="571679"/>
        </a:xfrm>
        <a:prstGeom prst="wedgeRectCallout">
          <a:avLst>
            <a:gd name="adj1" fmla="val -62841"/>
            <a:gd name="adj2" fmla="val 1429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対象住宅の住所を記載してください。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16</xdr:col>
      <xdr:colOff>324490</xdr:colOff>
      <xdr:row>21</xdr:row>
      <xdr:rowOff>316219</xdr:rowOff>
    </xdr:from>
    <xdr:ext cx="3403369" cy="1089142"/>
    <xdr:sp macro="" textlink="">
      <xdr:nvSpPr>
        <xdr:cNvPr id="6" name="吹き出し: 四角形 5">
          <a:extLst>
            <a:ext uri="{FF2B5EF4-FFF2-40B4-BE49-F238E27FC236}">
              <a16:creationId xmlns:a16="http://schemas.microsoft.com/office/drawing/2014/main" id="{00000000-0008-0000-0E00-000006000000}"/>
            </a:ext>
          </a:extLst>
        </xdr:cNvPr>
        <xdr:cNvSpPr/>
      </xdr:nvSpPr>
      <xdr:spPr>
        <a:xfrm>
          <a:off x="11171784" y="8384454"/>
          <a:ext cx="3403369" cy="1089142"/>
        </a:xfrm>
        <a:prstGeom prst="wedgeRectCallout">
          <a:avLst>
            <a:gd name="adj1" fmla="val -25389"/>
            <a:gd name="adj2" fmla="val -1844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状況をプルダウンで選択してください。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540674</xdr:colOff>
      <xdr:row>20</xdr:row>
      <xdr:rowOff>102004</xdr:rowOff>
    </xdr:from>
    <xdr:ext cx="3403369" cy="1089142"/>
    <xdr:sp macro="" textlink="">
      <xdr:nvSpPr>
        <xdr:cNvPr id="8" name="吹き出し: 四角形 7">
          <a:extLst>
            <a:ext uri="{FF2B5EF4-FFF2-40B4-BE49-F238E27FC236}">
              <a16:creationId xmlns:a16="http://schemas.microsoft.com/office/drawing/2014/main" id="{00000000-0008-0000-0E00-000008000000}"/>
            </a:ext>
          </a:extLst>
        </xdr:cNvPr>
        <xdr:cNvSpPr/>
      </xdr:nvSpPr>
      <xdr:spPr>
        <a:xfrm>
          <a:off x="15105265" y="7739322"/>
          <a:ext cx="3403369" cy="1089142"/>
        </a:xfrm>
        <a:prstGeom prst="wedgeRectCallout">
          <a:avLst>
            <a:gd name="adj1" fmla="val -56734"/>
            <a:gd name="adj2" fmla="val -10949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年月のところは令和</a:t>
          </a:r>
          <a:r>
            <a:rPr kumimoji="1" lang="en-US" altLang="ja-JP" sz="1400">
              <a:solidFill>
                <a:srgbClr val="FF0000"/>
              </a:solidFill>
              <a:latin typeface="HGｺﾞｼｯｸM" panose="020B0609000000000000" pitchFamily="49" charset="-128"/>
              <a:ea typeface="HGｺﾞｼｯｸM" panose="020B0609000000000000" pitchFamily="49" charset="-128"/>
            </a:rPr>
            <a:t>6</a:t>
          </a:r>
          <a:r>
            <a:rPr kumimoji="1" lang="ja-JP" altLang="en-US" sz="1400">
              <a:solidFill>
                <a:srgbClr val="FF0000"/>
              </a:solidFill>
              <a:latin typeface="HGｺﾞｼｯｸM" panose="020B0609000000000000" pitchFamily="49" charset="-128"/>
              <a:ea typeface="HGｺﾞｼｯｸM" panose="020B0609000000000000" pitchFamily="49" charset="-128"/>
            </a:rPr>
            <a:t>年６月ならＲ６．６と記入してください。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330200</xdr:colOff>
          <xdr:row>8</xdr:row>
          <xdr:rowOff>69850</xdr:rowOff>
        </xdr:from>
        <xdr:to>
          <xdr:col>6</xdr:col>
          <xdr:colOff>730250</xdr:colOff>
          <xdr:row>9</xdr:row>
          <xdr:rowOff>82550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9</xdr:row>
          <xdr:rowOff>38100</xdr:rowOff>
        </xdr:from>
        <xdr:to>
          <xdr:col>6</xdr:col>
          <xdr:colOff>723900</xdr:colOff>
          <xdr:row>10</xdr:row>
          <xdr:rowOff>12700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10</xdr:row>
          <xdr:rowOff>69850</xdr:rowOff>
        </xdr:from>
        <xdr:to>
          <xdr:col>6</xdr:col>
          <xdr:colOff>730250</xdr:colOff>
          <xdr:row>11</xdr:row>
          <xdr:rowOff>82550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11</xdr:row>
          <xdr:rowOff>69850</xdr:rowOff>
        </xdr:from>
        <xdr:to>
          <xdr:col>6</xdr:col>
          <xdr:colOff>730250</xdr:colOff>
          <xdr:row>12</xdr:row>
          <xdr:rowOff>82550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12</xdr:row>
          <xdr:rowOff>69850</xdr:rowOff>
        </xdr:from>
        <xdr:to>
          <xdr:col>6</xdr:col>
          <xdr:colOff>730250</xdr:colOff>
          <xdr:row>13</xdr:row>
          <xdr:rowOff>44450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13</xdr:row>
          <xdr:rowOff>101600</xdr:rowOff>
        </xdr:from>
        <xdr:to>
          <xdr:col>6</xdr:col>
          <xdr:colOff>730250</xdr:colOff>
          <xdr:row>14</xdr:row>
          <xdr:rowOff>120650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17</xdr:row>
          <xdr:rowOff>69850</xdr:rowOff>
        </xdr:from>
        <xdr:to>
          <xdr:col>6</xdr:col>
          <xdr:colOff>730250</xdr:colOff>
          <xdr:row>18</xdr:row>
          <xdr:rowOff>82550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18</xdr:row>
          <xdr:rowOff>69850</xdr:rowOff>
        </xdr:from>
        <xdr:to>
          <xdr:col>6</xdr:col>
          <xdr:colOff>730250</xdr:colOff>
          <xdr:row>19</xdr:row>
          <xdr:rowOff>82550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19</xdr:row>
          <xdr:rowOff>69850</xdr:rowOff>
        </xdr:from>
        <xdr:to>
          <xdr:col>6</xdr:col>
          <xdr:colOff>730250</xdr:colOff>
          <xdr:row>20</xdr:row>
          <xdr:rowOff>44450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27</xdr:row>
          <xdr:rowOff>38100</xdr:rowOff>
        </xdr:from>
        <xdr:to>
          <xdr:col>6</xdr:col>
          <xdr:colOff>730250</xdr:colOff>
          <xdr:row>28</xdr:row>
          <xdr:rowOff>76200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16</xdr:row>
          <xdr:rowOff>69850</xdr:rowOff>
        </xdr:from>
        <xdr:to>
          <xdr:col>6</xdr:col>
          <xdr:colOff>730250</xdr:colOff>
          <xdr:row>17</xdr:row>
          <xdr:rowOff>82550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355600</xdr:colOff>
      <xdr:row>0</xdr:row>
      <xdr:rowOff>254000</xdr:rowOff>
    </xdr:from>
    <xdr:to>
      <xdr:col>11</xdr:col>
      <xdr:colOff>437200</xdr:colOff>
      <xdr:row>4</xdr:row>
      <xdr:rowOff>0</xdr:rowOff>
    </xdr:to>
    <xdr:sp macro="" textlink="">
      <xdr:nvSpPr>
        <xdr:cNvPr id="13" name="四角形吹き出し 12">
          <a:extLst>
            <a:ext uri="{FF2B5EF4-FFF2-40B4-BE49-F238E27FC236}">
              <a16:creationId xmlns:a16="http://schemas.microsoft.com/office/drawing/2014/main" id="{00000000-0008-0000-0100-00000D000000}"/>
            </a:ext>
          </a:extLst>
        </xdr:cNvPr>
        <xdr:cNvSpPr/>
      </xdr:nvSpPr>
      <xdr:spPr>
        <a:xfrm>
          <a:off x="12837160" y="429260"/>
          <a:ext cx="2763840" cy="911860"/>
        </a:xfrm>
        <a:prstGeom prst="wedgeRectCallout">
          <a:avLst>
            <a:gd name="adj1" fmla="val -58913"/>
            <a:gd name="adj2" fmla="val 2540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rPr>
            <a:t>・申請者名を記入して下さい。</a:t>
          </a:r>
          <a:endParaRPr kumimoji="1" lang="en-US" altLang="ja-JP" sz="1200">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rgbClr val="FF0000"/>
              </a:solidFill>
              <a:effectLst/>
              <a:latin typeface="+mn-lt"/>
              <a:ea typeface="+mn-ea"/>
              <a:cs typeface="+mn-cs"/>
            </a:rPr>
            <a:t>・</a:t>
          </a:r>
          <a:r>
            <a:rPr kumimoji="1" lang="ja-JP" altLang="ja-JP" sz="1200">
              <a:solidFill>
                <a:srgbClr val="FF0000"/>
              </a:solidFill>
              <a:effectLst/>
              <a:latin typeface="+mn-lt"/>
              <a:ea typeface="+mn-ea"/>
              <a:cs typeface="+mn-cs"/>
            </a:rPr>
            <a:t>リース事業者が申請する場合は会社名を記入してください。</a:t>
          </a:r>
          <a:endParaRPr lang="ja-JP" altLang="ja-JP" sz="1400">
            <a:solidFill>
              <a:srgbClr val="FF0000"/>
            </a:solidFill>
            <a:effectLst/>
          </a:endParaRPr>
        </a:p>
        <a:p>
          <a:pPr algn="l"/>
          <a:endParaRPr kumimoji="1" lang="en-US" altLang="ja-JP" sz="1200">
            <a:solidFill>
              <a:srgbClr val="FF0000"/>
            </a:solidFill>
          </a:endParaRPr>
        </a:p>
      </xdr:txBody>
    </xdr:sp>
    <xdr:clientData/>
  </xdr:twoCellAnchor>
  <xdr:twoCellAnchor>
    <xdr:from>
      <xdr:col>8</xdr:col>
      <xdr:colOff>133873</xdr:colOff>
      <xdr:row>4</xdr:row>
      <xdr:rowOff>306705</xdr:rowOff>
    </xdr:from>
    <xdr:to>
      <xdr:col>11</xdr:col>
      <xdr:colOff>591991</xdr:colOff>
      <xdr:row>7</xdr:row>
      <xdr:rowOff>283135</xdr:rowOff>
    </xdr:to>
    <xdr:sp macro="" textlink="">
      <xdr:nvSpPr>
        <xdr:cNvPr id="14" name="四角形吹き出し 13">
          <a:extLst>
            <a:ext uri="{FF2B5EF4-FFF2-40B4-BE49-F238E27FC236}">
              <a16:creationId xmlns:a16="http://schemas.microsoft.com/office/drawing/2014/main" id="{00000000-0008-0000-0100-00000E000000}"/>
            </a:ext>
          </a:extLst>
        </xdr:cNvPr>
        <xdr:cNvSpPr/>
      </xdr:nvSpPr>
      <xdr:spPr>
        <a:xfrm>
          <a:off x="9044791" y="1507976"/>
          <a:ext cx="2448282" cy="1159771"/>
        </a:xfrm>
        <a:prstGeom prst="wedgeRectCallout">
          <a:avLst>
            <a:gd name="adj1" fmla="val -60385"/>
            <a:gd name="adj2" fmla="val -2295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rPr>
            <a:t>・手続代行者がいる場合、当該欄に会社名を記入して下さい。</a:t>
          </a:r>
          <a:endParaRPr kumimoji="1" lang="en-US" altLang="ja-JP" sz="1200">
            <a:solidFill>
              <a:srgbClr val="FF0000"/>
            </a:solidFill>
          </a:endParaRPr>
        </a:p>
      </xdr:txBody>
    </xdr:sp>
    <xdr:clientData/>
  </xdr:twoCellAnchor>
  <xdr:twoCellAnchor>
    <xdr:from>
      <xdr:col>8</xdr:col>
      <xdr:colOff>268940</xdr:colOff>
      <xdr:row>8</xdr:row>
      <xdr:rowOff>74856</xdr:rowOff>
    </xdr:from>
    <xdr:to>
      <xdr:col>11</xdr:col>
      <xdr:colOff>472610</xdr:colOff>
      <xdr:row>9</xdr:row>
      <xdr:rowOff>229796</xdr:rowOff>
    </xdr:to>
    <xdr:sp macro="" textlink="">
      <xdr:nvSpPr>
        <xdr:cNvPr id="15" name="四角形吹き出し 14">
          <a:extLst>
            <a:ext uri="{FF2B5EF4-FFF2-40B4-BE49-F238E27FC236}">
              <a16:creationId xmlns:a16="http://schemas.microsoft.com/office/drawing/2014/main" id="{00000000-0008-0000-0100-00000F000000}"/>
            </a:ext>
          </a:extLst>
        </xdr:cNvPr>
        <xdr:cNvSpPr/>
      </xdr:nvSpPr>
      <xdr:spPr>
        <a:xfrm>
          <a:off x="9179858" y="2988385"/>
          <a:ext cx="2193834" cy="585246"/>
        </a:xfrm>
        <a:prstGeom prst="wedgeRectCallout">
          <a:avLst>
            <a:gd name="adj1" fmla="val -62666"/>
            <a:gd name="adj2" fmla="val -2295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rPr>
            <a:t>・該当欄にチェックを入れて下さい</a:t>
          </a:r>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330200</xdr:colOff>
          <xdr:row>21</xdr:row>
          <xdr:rowOff>38100</xdr:rowOff>
        </xdr:from>
        <xdr:to>
          <xdr:col>6</xdr:col>
          <xdr:colOff>730250</xdr:colOff>
          <xdr:row>22</xdr:row>
          <xdr:rowOff>76200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1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24</xdr:row>
          <xdr:rowOff>38100</xdr:rowOff>
        </xdr:from>
        <xdr:to>
          <xdr:col>6</xdr:col>
          <xdr:colOff>730250</xdr:colOff>
          <xdr:row>25</xdr:row>
          <xdr:rowOff>76200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1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25</xdr:row>
          <xdr:rowOff>6350</xdr:rowOff>
        </xdr:from>
        <xdr:to>
          <xdr:col>6</xdr:col>
          <xdr:colOff>723900</xdr:colOff>
          <xdr:row>26</xdr:row>
          <xdr:rowOff>50800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1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22</xdr:row>
          <xdr:rowOff>38100</xdr:rowOff>
        </xdr:from>
        <xdr:to>
          <xdr:col>6</xdr:col>
          <xdr:colOff>730250</xdr:colOff>
          <xdr:row>23</xdr:row>
          <xdr:rowOff>76200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1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15</xdr:row>
          <xdr:rowOff>69850</xdr:rowOff>
        </xdr:from>
        <xdr:to>
          <xdr:col>6</xdr:col>
          <xdr:colOff>730250</xdr:colOff>
          <xdr:row>16</xdr:row>
          <xdr:rowOff>82550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1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336550</xdr:colOff>
          <xdr:row>14</xdr:row>
          <xdr:rowOff>63500</xdr:rowOff>
        </xdr:from>
        <xdr:to>
          <xdr:col>6</xdr:col>
          <xdr:colOff>730250</xdr:colOff>
          <xdr:row>15</xdr:row>
          <xdr:rowOff>82550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1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20</xdr:row>
          <xdr:rowOff>38100</xdr:rowOff>
        </xdr:from>
        <xdr:to>
          <xdr:col>6</xdr:col>
          <xdr:colOff>730250</xdr:colOff>
          <xdr:row>21</xdr:row>
          <xdr:rowOff>76200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1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44450</xdr:rowOff>
        </xdr:to>
        <xdr:sp macro="" textlink="">
          <xdr:nvSpPr>
            <xdr:cNvPr id="7210" name="Check Box 34" hidden="1">
              <a:extLst>
                <a:ext uri="{63B3BB69-23CF-44E3-9099-C40C66FF867C}">
                  <a14:compatExt spid="_x0000_s7210"/>
                </a:ext>
                <a:ext uri="{FF2B5EF4-FFF2-40B4-BE49-F238E27FC236}">
                  <a16:creationId xmlns:a16="http://schemas.microsoft.com/office/drawing/2014/main" id="{00000000-0008-0000-01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44450</xdr:rowOff>
        </xdr:from>
        <xdr:to>
          <xdr:col>5</xdr:col>
          <xdr:colOff>787400</xdr:colOff>
          <xdr:row>26</xdr:row>
          <xdr:rowOff>63500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1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1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1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44450</xdr:rowOff>
        </xdr:from>
        <xdr:to>
          <xdr:col>5</xdr:col>
          <xdr:colOff>787400</xdr:colOff>
          <xdr:row>26</xdr:row>
          <xdr:rowOff>63500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1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1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25</xdr:row>
          <xdr:rowOff>0</xdr:rowOff>
        </xdr:from>
        <xdr:to>
          <xdr:col>5</xdr:col>
          <xdr:colOff>787400</xdr:colOff>
          <xdr:row>26</xdr:row>
          <xdr:rowOff>25400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1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349250</xdr:colOff>
          <xdr:row>26</xdr:row>
          <xdr:rowOff>25400</xdr:rowOff>
        </xdr:from>
        <xdr:to>
          <xdr:col>6</xdr:col>
          <xdr:colOff>755650</xdr:colOff>
          <xdr:row>27</xdr:row>
          <xdr:rowOff>6350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1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44450</xdr:rowOff>
        </xdr:to>
        <xdr:sp macro="" textlink="">
          <xdr:nvSpPr>
            <xdr:cNvPr id="7235" name="Check Box 34" hidden="1">
              <a:extLst>
                <a:ext uri="{63B3BB69-23CF-44E3-9099-C40C66FF867C}">
                  <a14:compatExt spid="_x0000_s7235"/>
                </a:ext>
                <a:ext uri="{FF2B5EF4-FFF2-40B4-BE49-F238E27FC236}">
                  <a16:creationId xmlns:a16="http://schemas.microsoft.com/office/drawing/2014/main" id="{00000000-0008-0000-01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368300</xdr:colOff>
          <xdr:row>26</xdr:row>
          <xdr:rowOff>44450</xdr:rowOff>
        </xdr:from>
        <xdr:to>
          <xdr:col>6</xdr:col>
          <xdr:colOff>787400</xdr:colOff>
          <xdr:row>27</xdr:row>
          <xdr:rowOff>63500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1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1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1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1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1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1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368300</xdr:colOff>
          <xdr:row>26</xdr:row>
          <xdr:rowOff>44450</xdr:rowOff>
        </xdr:from>
        <xdr:to>
          <xdr:col>6</xdr:col>
          <xdr:colOff>787400</xdr:colOff>
          <xdr:row>27</xdr:row>
          <xdr:rowOff>63500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1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1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368300</xdr:colOff>
          <xdr:row>26</xdr:row>
          <xdr:rowOff>0</xdr:rowOff>
        </xdr:from>
        <xdr:to>
          <xdr:col>5</xdr:col>
          <xdr:colOff>787400</xdr:colOff>
          <xdr:row>27</xdr:row>
          <xdr:rowOff>25400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1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23</xdr:row>
          <xdr:rowOff>38100</xdr:rowOff>
        </xdr:from>
        <xdr:to>
          <xdr:col>6</xdr:col>
          <xdr:colOff>730250</xdr:colOff>
          <xdr:row>24</xdr:row>
          <xdr:rowOff>76200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1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27</xdr:col>
      <xdr:colOff>223523</xdr:colOff>
      <xdr:row>4</xdr:row>
      <xdr:rowOff>117501</xdr:rowOff>
    </xdr:from>
    <xdr:to>
      <xdr:col>35</xdr:col>
      <xdr:colOff>218094</xdr:colOff>
      <xdr:row>7</xdr:row>
      <xdr:rowOff>250371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433634" y="1018747"/>
          <a:ext cx="5321314" cy="1068588"/>
          <a:chOff x="12575063" y="888938"/>
          <a:chExt cx="4191000" cy="1007132"/>
        </a:xfrm>
      </xdr:grpSpPr>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2575063" y="888938"/>
            <a:ext cx="4191000" cy="1007132"/>
          </a:xfrm>
          <a:prstGeom prst="wedgeRectCallout">
            <a:avLst>
              <a:gd name="adj1" fmla="val -49364"/>
              <a:gd name="adj2" fmla="val -185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　黄色セルのみ記入してください。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緑セルは自動算出されます。</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12786054" y="1414516"/>
            <a:ext cx="193407" cy="257375"/>
          </a:xfrm>
          <a:prstGeom prst="rect">
            <a:avLst/>
          </a:prstGeom>
          <a:solidFill>
            <a:srgbClr val="CCFF99"/>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12770918" y="1083212"/>
            <a:ext cx="193407" cy="257375"/>
          </a:xfrm>
          <a:prstGeom prst="rect">
            <a:avLst/>
          </a:prstGeom>
          <a:solidFill>
            <a:srgbClr val="FFFF99"/>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25</xdr:col>
      <xdr:colOff>420126</xdr:colOff>
      <xdr:row>26</xdr:row>
      <xdr:rowOff>0</xdr:rowOff>
    </xdr:from>
    <xdr:to>
      <xdr:col>35</xdr:col>
      <xdr:colOff>119742</xdr:colOff>
      <xdr:row>30</xdr:row>
      <xdr:rowOff>185057</xdr:rowOff>
    </xdr:to>
    <xdr:sp macro="" textlink="">
      <xdr:nvSpPr>
        <xdr:cNvPr id="6" name="線吹き出し 2 (枠付き) 11">
          <a:extLst>
            <a:ext uri="{FF2B5EF4-FFF2-40B4-BE49-F238E27FC236}">
              <a16:creationId xmlns:a16="http://schemas.microsoft.com/office/drawing/2014/main" id="{00000000-0008-0000-0200-000006000000}"/>
            </a:ext>
          </a:extLst>
        </xdr:cNvPr>
        <xdr:cNvSpPr/>
      </xdr:nvSpPr>
      <xdr:spPr>
        <a:xfrm>
          <a:off x="18871412" y="7249886"/>
          <a:ext cx="5839159" cy="1556657"/>
        </a:xfrm>
        <a:prstGeom prst="borderCallout2">
          <a:avLst>
            <a:gd name="adj1" fmla="val 2823"/>
            <a:gd name="adj2" fmla="val 645"/>
            <a:gd name="adj3" fmla="val 1107"/>
            <a:gd name="adj4" fmla="val 254"/>
            <a:gd name="adj5" fmla="val -33472"/>
            <a:gd name="adj6" fmla="val -3197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併給する他の補助金等がある場合、本事業と補助対象経費が重複する交付申請予定額を記入してください。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助成対象設備ごとにそれぞれ記入してください。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全額の補助金交付予定額では</a:t>
          </a: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な</a:t>
          </a:r>
          <a:r>
            <a:rPr kumimoji="1" lang="ja-JP"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く、窓・ドア</a:t>
          </a: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・断熱材・省エネ診断等・現況図面</a:t>
          </a:r>
          <a:r>
            <a:rPr kumimoji="1" lang="ja-JP"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に係る金額のみを記入してください。</a:t>
          </a:r>
          <a:endParaRPr kumimoji="0" lang="ja-JP"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27</xdr:col>
      <xdr:colOff>65040</xdr:colOff>
      <xdr:row>1</xdr:row>
      <xdr:rowOff>96338</xdr:rowOff>
    </xdr:from>
    <xdr:to>
      <xdr:col>35</xdr:col>
      <xdr:colOff>80554</xdr:colOff>
      <xdr:row>2</xdr:row>
      <xdr:rowOff>413658</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9289211" y="346709"/>
          <a:ext cx="5382172" cy="437063"/>
        </a:xfrm>
        <a:prstGeom prst="rect">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参考様式</a:t>
          </a:r>
          <a:r>
            <a:rPr kumimoji="1" lang="en-US" altLang="ja-JP"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2</a:t>
          </a:r>
          <a:r>
            <a:rPr kumimoji="1" lang="ja-JP" altLang="en-US"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の費用明細書を記入後に作成してください。</a:t>
          </a:r>
          <a:endParaRPr kumimoji="1" lang="en-US" altLang="ja-JP"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27</xdr:col>
      <xdr:colOff>74771</xdr:colOff>
      <xdr:row>9</xdr:row>
      <xdr:rowOff>157891</xdr:rowOff>
    </xdr:from>
    <xdr:to>
      <xdr:col>38</xdr:col>
      <xdr:colOff>327660</xdr:colOff>
      <xdr:row>13</xdr:row>
      <xdr:rowOff>15240</xdr:rowOff>
    </xdr:to>
    <xdr:sp macro="" textlink="">
      <xdr:nvSpPr>
        <xdr:cNvPr id="8" name="線吹き出し 2 (枠付き) 3">
          <a:extLst>
            <a:ext uri="{FF2B5EF4-FFF2-40B4-BE49-F238E27FC236}">
              <a16:creationId xmlns:a16="http://schemas.microsoft.com/office/drawing/2014/main" id="{00000000-0008-0000-0200-000008000000}"/>
            </a:ext>
          </a:extLst>
        </xdr:cNvPr>
        <xdr:cNvSpPr/>
      </xdr:nvSpPr>
      <xdr:spPr>
        <a:xfrm>
          <a:off x="19330511" y="2535331"/>
          <a:ext cx="7674769" cy="1015589"/>
        </a:xfrm>
        <a:prstGeom prst="borderCallout2">
          <a:avLst>
            <a:gd name="adj1" fmla="val -96849"/>
            <a:gd name="adj2" fmla="val -24455"/>
            <a:gd name="adj3" fmla="val -685"/>
            <a:gd name="adj4" fmla="val -819"/>
            <a:gd name="adj5" fmla="val 322"/>
            <a:gd name="adj6" fmla="val -504"/>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参考様式</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2</a:t>
          </a: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費用明細書に記載した助成対象経費の材料費・工事費の合計を税抜で記入してください。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改修工法ごとの費用明細書が複数枚にわたる場合は、それぞれの合計を記入してください。</a:t>
          </a:r>
        </a:p>
      </xdr:txBody>
    </xdr:sp>
    <xdr:clientData/>
  </xdr:twoCellAnchor>
  <xdr:twoCellAnchor>
    <xdr:from>
      <xdr:col>27</xdr:col>
      <xdr:colOff>62511</xdr:colOff>
      <xdr:row>37</xdr:row>
      <xdr:rowOff>164848</xdr:rowOff>
    </xdr:from>
    <xdr:to>
      <xdr:col>32</xdr:col>
      <xdr:colOff>186795</xdr:colOff>
      <xdr:row>40</xdr:row>
      <xdr:rowOff>42112</xdr:rowOff>
    </xdr:to>
    <xdr:sp macro="" textlink="">
      <xdr:nvSpPr>
        <xdr:cNvPr id="10" name="線吹き出し 2 (枠付き) 12">
          <a:extLst>
            <a:ext uri="{FF2B5EF4-FFF2-40B4-BE49-F238E27FC236}">
              <a16:creationId xmlns:a16="http://schemas.microsoft.com/office/drawing/2014/main" id="{00000000-0008-0000-0200-00000A000000}"/>
            </a:ext>
          </a:extLst>
        </xdr:cNvPr>
        <xdr:cNvSpPr/>
      </xdr:nvSpPr>
      <xdr:spPr>
        <a:xfrm>
          <a:off x="19403864" y="10709583"/>
          <a:ext cx="3441225" cy="762529"/>
        </a:xfrm>
        <a:prstGeom prst="borderCallout2">
          <a:avLst>
            <a:gd name="adj1" fmla="val 2823"/>
            <a:gd name="adj2" fmla="val 645"/>
            <a:gd name="adj3" fmla="val 43667"/>
            <a:gd name="adj4" fmla="val 114"/>
            <a:gd name="adj5" fmla="val 53929"/>
            <a:gd name="adj6" fmla="val -2332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費用明細書「助成金上限額」の合計を記入してください。</a:t>
          </a:r>
        </a:p>
      </xdr:txBody>
    </xdr:sp>
    <xdr:clientData/>
  </xdr:twoCellAnchor>
  <xdr:twoCellAnchor>
    <xdr:from>
      <xdr:col>28</xdr:col>
      <xdr:colOff>35005</xdr:colOff>
      <xdr:row>45</xdr:row>
      <xdr:rowOff>375295</xdr:rowOff>
    </xdr:from>
    <xdr:to>
      <xdr:col>31</xdr:col>
      <xdr:colOff>124268</xdr:colOff>
      <xdr:row>48</xdr:row>
      <xdr:rowOff>124586</xdr:rowOff>
    </xdr:to>
    <xdr:sp macro="" textlink="">
      <xdr:nvSpPr>
        <xdr:cNvPr id="13" name="線吹き出し 2 (枠付き) 12">
          <a:extLst>
            <a:ext uri="{FF2B5EF4-FFF2-40B4-BE49-F238E27FC236}">
              <a16:creationId xmlns:a16="http://schemas.microsoft.com/office/drawing/2014/main" id="{00000000-0008-0000-0200-00000D000000}"/>
            </a:ext>
          </a:extLst>
        </xdr:cNvPr>
        <xdr:cNvSpPr/>
      </xdr:nvSpPr>
      <xdr:spPr>
        <a:xfrm>
          <a:off x="26133505" y="20034895"/>
          <a:ext cx="2428603" cy="1082791"/>
        </a:xfrm>
        <a:prstGeom prst="borderCallout2">
          <a:avLst>
            <a:gd name="adj1" fmla="val 2823"/>
            <a:gd name="adj2" fmla="val 645"/>
            <a:gd name="adj3" fmla="val 43667"/>
            <a:gd name="adj4" fmla="val 114"/>
            <a:gd name="adj5" fmla="val 45939"/>
            <a:gd name="adj6" fmla="val -32461"/>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助成金申請金額を</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助成金交付申請兼実績報告書 「助成金申請金額」に転記</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または入力してください。</a:t>
          </a:r>
        </a:p>
      </xdr:txBody>
    </xdr:sp>
    <xdr:clientData/>
  </xdr:twoCellAnchor>
  <xdr:twoCellAnchor>
    <xdr:from>
      <xdr:col>27</xdr:col>
      <xdr:colOff>45891</xdr:colOff>
      <xdr:row>42</xdr:row>
      <xdr:rowOff>84148</xdr:rowOff>
    </xdr:from>
    <xdr:to>
      <xdr:col>32</xdr:col>
      <xdr:colOff>457200</xdr:colOff>
      <xdr:row>44</xdr:row>
      <xdr:rowOff>206830</xdr:rowOff>
    </xdr:to>
    <xdr:sp macro="" textlink="">
      <xdr:nvSpPr>
        <xdr:cNvPr id="14" name="線吹き出し 2 (枠付き) 11">
          <a:extLst>
            <a:ext uri="{FF2B5EF4-FFF2-40B4-BE49-F238E27FC236}">
              <a16:creationId xmlns:a16="http://schemas.microsoft.com/office/drawing/2014/main" id="{00000000-0008-0000-0200-00000E000000}"/>
            </a:ext>
          </a:extLst>
        </xdr:cNvPr>
        <xdr:cNvSpPr/>
      </xdr:nvSpPr>
      <xdr:spPr>
        <a:xfrm>
          <a:off x="19270062" y="12232605"/>
          <a:ext cx="3720567" cy="949996"/>
        </a:xfrm>
        <a:prstGeom prst="borderCallout2">
          <a:avLst>
            <a:gd name="adj1" fmla="val 2823"/>
            <a:gd name="adj2" fmla="val 645"/>
            <a:gd name="adj3" fmla="val 1107"/>
            <a:gd name="adj4" fmla="val 254"/>
            <a:gd name="adj5" fmla="val -14860"/>
            <a:gd name="adj6" fmla="val -24090"/>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助成金上限額と仮算定助成金交付予定額</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で比較し、一番小さい額が助成金申請金額として表出されます。</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xdr:txBody>
    </xdr:sp>
    <xdr:clientData/>
  </xdr:twoCellAnchor>
  <xdr:twoCellAnchor>
    <xdr:from>
      <xdr:col>14</xdr:col>
      <xdr:colOff>251012</xdr:colOff>
      <xdr:row>44</xdr:row>
      <xdr:rowOff>149679</xdr:rowOff>
    </xdr:from>
    <xdr:to>
      <xdr:col>20</xdr:col>
      <xdr:colOff>906079</xdr:colOff>
      <xdr:row>47</xdr:row>
      <xdr:rowOff>367553</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251012" y="13040926"/>
          <a:ext cx="4348526" cy="14550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注意事項</a:t>
          </a:r>
          <a:r>
            <a:rPr kumimoji="1" lang="en-US" altLang="ja-JP" sz="1400" b="1">
              <a:solidFill>
                <a:srgbClr val="FF0000"/>
              </a:solidFill>
            </a:rPr>
            <a:t>※】</a:t>
          </a:r>
        </a:p>
        <a:p>
          <a:pPr algn="l"/>
          <a:r>
            <a:rPr kumimoji="1" lang="ja-JP" altLang="en-US" sz="1100" b="1">
              <a:solidFill>
                <a:sysClr val="windowText" lastClr="000000"/>
              </a:solidFill>
            </a:rPr>
            <a:t>交付申請書の「助成金申請金額」欄には、高断熱窓・高断熱ドア・断熱材・省エネ診断等・現況図面作成の</a:t>
          </a:r>
          <a:r>
            <a:rPr kumimoji="1" lang="ja-JP" altLang="en-US" sz="1100" b="1" u="sng">
              <a:solidFill>
                <a:srgbClr val="FF0000"/>
              </a:solidFill>
            </a:rPr>
            <a:t>助成金申請金額</a:t>
          </a:r>
          <a:r>
            <a:rPr kumimoji="1" lang="ja-JP" altLang="en-US" sz="1100" b="1">
              <a:solidFill>
                <a:sysClr val="windowText" lastClr="000000"/>
              </a:solidFill>
            </a:rPr>
            <a:t>を転記してください。</a:t>
          </a:r>
        </a:p>
        <a:p>
          <a:pPr algn="l"/>
          <a:r>
            <a:rPr kumimoji="1" lang="en-US" altLang="ja-JP" sz="1100" b="1">
              <a:solidFill>
                <a:sysClr val="windowText" lastClr="000000"/>
              </a:solidFill>
            </a:rPr>
            <a:t>※</a:t>
          </a:r>
          <a:r>
            <a:rPr kumimoji="1" lang="ja-JP" altLang="en-US" sz="1100" b="1">
              <a:solidFill>
                <a:sysClr val="windowText" lastClr="000000"/>
              </a:solidFill>
            </a:rPr>
            <a:t>助成対象経費ではありませんのでご注意ください</a:t>
          </a:r>
          <a:r>
            <a:rPr kumimoji="1" lang="ja-JP" altLang="en-US" sz="1400" b="1">
              <a:solidFill>
                <a:sysClr val="windowText" lastClr="000000"/>
              </a:solidFill>
            </a:rPr>
            <a:t>。</a:t>
          </a:r>
        </a:p>
      </xdr:txBody>
    </xdr:sp>
    <xdr:clientData/>
  </xdr:twoCellAnchor>
  <xdr:twoCellAnchor>
    <xdr:from>
      <xdr:col>0</xdr:col>
      <xdr:colOff>240126</xdr:colOff>
      <xdr:row>44</xdr:row>
      <xdr:rowOff>193221</xdr:rowOff>
    </xdr:from>
    <xdr:to>
      <xdr:col>6</xdr:col>
      <xdr:colOff>895193</xdr:colOff>
      <xdr:row>47</xdr:row>
      <xdr:rowOff>411095</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240126" y="13168992"/>
          <a:ext cx="4345324" cy="143707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注意事項</a:t>
          </a:r>
          <a:r>
            <a:rPr kumimoji="1" lang="en-US" altLang="ja-JP" sz="1400" b="1">
              <a:solidFill>
                <a:srgbClr val="FF0000"/>
              </a:solidFill>
            </a:rPr>
            <a:t>※】</a:t>
          </a:r>
        </a:p>
        <a:p>
          <a:pPr algn="l"/>
          <a:r>
            <a:rPr kumimoji="1" lang="ja-JP" altLang="en-US" sz="1100" b="1">
              <a:solidFill>
                <a:sysClr val="windowText" lastClr="000000"/>
              </a:solidFill>
            </a:rPr>
            <a:t>交付申請書の「助成金交付申請予定額」欄には、高断熱窓・高断熱ドア・断熱材・省エネ診断等・現況図面作成の</a:t>
          </a:r>
          <a:r>
            <a:rPr kumimoji="1" lang="ja-JP" altLang="en-US" sz="1100" b="1" u="sng">
              <a:solidFill>
                <a:srgbClr val="FF0000"/>
              </a:solidFill>
            </a:rPr>
            <a:t>助成金申請金額</a:t>
          </a:r>
          <a:r>
            <a:rPr kumimoji="1" lang="ja-JP" altLang="en-US" sz="1100" b="1">
              <a:solidFill>
                <a:sysClr val="windowText" lastClr="000000"/>
              </a:solidFill>
            </a:rPr>
            <a:t>を転記してください。</a:t>
          </a:r>
        </a:p>
        <a:p>
          <a:pPr algn="l"/>
          <a:r>
            <a:rPr kumimoji="1" lang="en-US" altLang="ja-JP" sz="1100" b="1">
              <a:solidFill>
                <a:sysClr val="windowText" lastClr="000000"/>
              </a:solidFill>
            </a:rPr>
            <a:t>※</a:t>
          </a:r>
          <a:r>
            <a:rPr kumimoji="1" lang="ja-JP" altLang="en-US" sz="1100" b="1">
              <a:solidFill>
                <a:sysClr val="windowText" lastClr="000000"/>
              </a:solidFill>
            </a:rPr>
            <a:t>助成対象経費ではありませんのでご注意ください</a:t>
          </a:r>
          <a:r>
            <a:rPr kumimoji="1" lang="ja-JP" altLang="en-US" sz="1400" b="1">
              <a:solidFill>
                <a:sysClr val="windowText" lastClr="000000"/>
              </a:solidFill>
            </a:rPr>
            <a:t>。</a:t>
          </a:r>
        </a:p>
      </xdr:txBody>
    </xdr:sp>
    <xdr:clientData/>
  </xdr:twoCellAnchor>
  <xdr:twoCellAnchor>
    <xdr:from>
      <xdr:col>14</xdr:col>
      <xdr:colOff>201707</xdr:colOff>
      <xdr:row>1</xdr:row>
      <xdr:rowOff>67236</xdr:rowOff>
    </xdr:from>
    <xdr:to>
      <xdr:col>18</xdr:col>
      <xdr:colOff>554004</xdr:colOff>
      <xdr:row>4</xdr:row>
      <xdr:rowOff>32305</xdr:rowOff>
    </xdr:to>
    <xdr:sp macro="" textlink="">
      <xdr:nvSpPr>
        <xdr:cNvPr id="20" name="四角形: 角を丸くする 11">
          <a:extLst>
            <a:ext uri="{FF2B5EF4-FFF2-40B4-BE49-F238E27FC236}">
              <a16:creationId xmlns:a16="http://schemas.microsoft.com/office/drawing/2014/main" id="{00000000-0008-0000-0200-000014000000}"/>
            </a:ext>
          </a:extLst>
        </xdr:cNvPr>
        <xdr:cNvSpPr/>
      </xdr:nvSpPr>
      <xdr:spPr>
        <a:xfrm>
          <a:off x="10018060" y="313765"/>
          <a:ext cx="2391768" cy="615011"/>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987136</xdr:colOff>
      <xdr:row>18</xdr:row>
      <xdr:rowOff>277090</xdr:rowOff>
    </xdr:from>
    <xdr:to>
      <xdr:col>31</xdr:col>
      <xdr:colOff>563946</xdr:colOff>
      <xdr:row>42</xdr:row>
      <xdr:rowOff>201437</xdr:rowOff>
    </xdr:to>
    <xdr:pic>
      <xdr:nvPicPr>
        <xdr:cNvPr id="16" name="図 15">
          <a:extLst>
            <a:ext uri="{FF2B5EF4-FFF2-40B4-BE49-F238E27FC236}">
              <a16:creationId xmlns:a16="http://schemas.microsoft.com/office/drawing/2014/main" id="{F4824E06-B499-F9D8-4489-1FDCF38949AC}"/>
            </a:ext>
          </a:extLst>
        </xdr:cNvPr>
        <xdr:cNvPicPr>
          <a:picLocks noChangeAspect="1"/>
        </xdr:cNvPicPr>
      </xdr:nvPicPr>
      <xdr:blipFill>
        <a:blip xmlns:r="http://schemas.openxmlformats.org/officeDocument/2006/relationships" r:embed="rId1"/>
        <a:stretch>
          <a:fillRect/>
        </a:stretch>
      </xdr:blipFill>
      <xdr:spPr>
        <a:xfrm>
          <a:off x="18790227" y="5282045"/>
          <a:ext cx="3778778" cy="5985710"/>
        </a:xfrm>
        <a:prstGeom prst="rect">
          <a:avLst/>
        </a:prstGeom>
      </xdr:spPr>
    </xdr:pic>
    <xdr:clientData/>
  </xdr:twoCellAnchor>
  <xdr:oneCellAnchor>
    <xdr:from>
      <xdr:col>27</xdr:col>
      <xdr:colOff>66675</xdr:colOff>
      <xdr:row>3</xdr:row>
      <xdr:rowOff>168467</xdr:rowOff>
    </xdr:from>
    <xdr:ext cx="4162425" cy="631634"/>
    <xdr:sp macro="" textlink="">
      <xdr:nvSpPr>
        <xdr:cNvPr id="4" name="吹き出し: 四角形 2">
          <a:extLst>
            <a:ext uri="{FF2B5EF4-FFF2-40B4-BE49-F238E27FC236}">
              <a16:creationId xmlns:a16="http://schemas.microsoft.com/office/drawing/2014/main" id="{00000000-0008-0000-0300-000004000000}"/>
            </a:ext>
          </a:extLst>
        </xdr:cNvPr>
        <xdr:cNvSpPr/>
      </xdr:nvSpPr>
      <xdr:spPr>
        <a:xfrm>
          <a:off x="17249775" y="1067627"/>
          <a:ext cx="4162425" cy="631634"/>
        </a:xfrm>
        <a:prstGeom prst="wedgeRectCallout">
          <a:avLst>
            <a:gd name="adj1" fmla="val -49652"/>
            <a:gd name="adj2" fmla="val -694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　　緑セルは自動算出されます。</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15</xdr:col>
      <xdr:colOff>277346</xdr:colOff>
      <xdr:row>2</xdr:row>
      <xdr:rowOff>76200</xdr:rowOff>
    </xdr:from>
    <xdr:to>
      <xdr:col>19</xdr:col>
      <xdr:colOff>28149</xdr:colOff>
      <xdr:row>5</xdr:row>
      <xdr:rowOff>42017</xdr:rowOff>
    </xdr:to>
    <xdr:sp macro="" textlink="">
      <xdr:nvSpPr>
        <xdr:cNvPr id="3" name="四角形: 角を丸くする 11">
          <a:extLst>
            <a:ext uri="{FF2B5EF4-FFF2-40B4-BE49-F238E27FC236}">
              <a16:creationId xmlns:a16="http://schemas.microsoft.com/office/drawing/2014/main" id="{00000000-0008-0000-0300-000003000000}"/>
            </a:ext>
          </a:extLst>
        </xdr:cNvPr>
        <xdr:cNvSpPr/>
      </xdr:nvSpPr>
      <xdr:spPr>
        <a:xfrm>
          <a:off x="9578228" y="849406"/>
          <a:ext cx="2372980" cy="526111"/>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23</xdr:col>
      <xdr:colOff>97230</xdr:colOff>
      <xdr:row>14</xdr:row>
      <xdr:rowOff>53003</xdr:rowOff>
    </xdr:from>
    <xdr:to>
      <xdr:col>26</xdr:col>
      <xdr:colOff>1302982</xdr:colOff>
      <xdr:row>17</xdr:row>
      <xdr:rowOff>101263</xdr:rowOff>
    </xdr:to>
    <xdr:sp macro="" textlink="">
      <xdr:nvSpPr>
        <xdr:cNvPr id="19" name="線吹き出し 2 (枠付き) 10">
          <a:extLst>
            <a:ext uri="{FF2B5EF4-FFF2-40B4-BE49-F238E27FC236}">
              <a16:creationId xmlns:a16="http://schemas.microsoft.com/office/drawing/2014/main" id="{00000000-0008-0000-0300-000013000000}"/>
            </a:ext>
          </a:extLst>
        </xdr:cNvPr>
        <xdr:cNvSpPr/>
      </xdr:nvSpPr>
      <xdr:spPr>
        <a:xfrm>
          <a:off x="14754524" y="3851797"/>
          <a:ext cx="4208929" cy="922319"/>
        </a:xfrm>
        <a:prstGeom prst="borderCallout2">
          <a:avLst>
            <a:gd name="adj1" fmla="val 2690"/>
            <a:gd name="adj2" fmla="val -1314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改修前に省エネ診断等を実施する場合、</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改修前の省エネ診断に関わる費目を入力ください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27</xdr:col>
      <xdr:colOff>264794</xdr:colOff>
      <xdr:row>4</xdr:row>
      <xdr:rowOff>54166</xdr:rowOff>
    </xdr:from>
    <xdr:to>
      <xdr:col>27</xdr:col>
      <xdr:colOff>533399</xdr:colOff>
      <xdr:row>5</xdr:row>
      <xdr:rowOff>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17447894" y="1258126"/>
          <a:ext cx="268605" cy="250634"/>
        </a:xfrm>
        <a:prstGeom prst="rect">
          <a:avLst/>
        </a:prstGeom>
        <a:solidFill>
          <a:srgbClr val="CCFF99"/>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645760</xdr:colOff>
      <xdr:row>31</xdr:row>
      <xdr:rowOff>183941</xdr:rowOff>
    </xdr:from>
    <xdr:to>
      <xdr:col>26</xdr:col>
      <xdr:colOff>514677</xdr:colOff>
      <xdr:row>39</xdr:row>
      <xdr:rowOff>195755</xdr:rowOff>
    </xdr:to>
    <xdr:sp macro="" textlink="">
      <xdr:nvSpPr>
        <xdr:cNvPr id="9" name="右矢印 8">
          <a:extLst>
            <a:ext uri="{FF2B5EF4-FFF2-40B4-BE49-F238E27FC236}">
              <a16:creationId xmlns:a16="http://schemas.microsoft.com/office/drawing/2014/main" id="{00000000-0008-0000-0300-000009000000}"/>
            </a:ext>
          </a:extLst>
        </xdr:cNvPr>
        <xdr:cNvSpPr/>
      </xdr:nvSpPr>
      <xdr:spPr>
        <a:xfrm rot="18974007">
          <a:off x="16872896" y="8565941"/>
          <a:ext cx="1444872" cy="1812905"/>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872696</xdr:colOff>
      <xdr:row>26</xdr:row>
      <xdr:rowOff>10187</xdr:rowOff>
    </xdr:from>
    <xdr:to>
      <xdr:col>32</xdr:col>
      <xdr:colOff>498063</xdr:colOff>
      <xdr:row>27</xdr:row>
      <xdr:rowOff>112552</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18675787" y="7093323"/>
          <a:ext cx="4491776" cy="362138"/>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151173</xdr:colOff>
      <xdr:row>44</xdr:row>
      <xdr:rowOff>87286</xdr:rowOff>
    </xdr:from>
    <xdr:to>
      <xdr:col>22</xdr:col>
      <xdr:colOff>622214</xdr:colOff>
      <xdr:row>48</xdr:row>
      <xdr:rowOff>125702</xdr:rowOff>
    </xdr:to>
    <xdr:sp macro="" textlink="">
      <xdr:nvSpPr>
        <xdr:cNvPr id="12" name="線吹き出し 2 (枠付き) 10">
          <a:extLst>
            <a:ext uri="{FF2B5EF4-FFF2-40B4-BE49-F238E27FC236}">
              <a16:creationId xmlns:a16="http://schemas.microsoft.com/office/drawing/2014/main" id="{00000000-0008-0000-0300-00000C000000}"/>
            </a:ext>
          </a:extLst>
        </xdr:cNvPr>
        <xdr:cNvSpPr/>
      </xdr:nvSpPr>
      <xdr:spPr>
        <a:xfrm>
          <a:off x="9295173" y="11725104"/>
          <a:ext cx="5441359" cy="1164098"/>
        </a:xfrm>
        <a:prstGeom prst="borderCallout2">
          <a:avLst>
            <a:gd name="adj1" fmla="val -53708"/>
            <a:gd name="adj2" fmla="val 22094"/>
            <a:gd name="adj3" fmla="val 5104"/>
            <a:gd name="adj4" fmla="val -24"/>
            <a:gd name="adj5" fmla="val 98261"/>
            <a:gd name="adj6" fmla="val -198"/>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ここの金額は</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「参考様式</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1_</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助成対象金額（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・ア）</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に転記されます。</a:t>
          </a:r>
        </a:p>
      </xdr:txBody>
    </xdr:sp>
    <xdr:clientData/>
  </xdr:twoCellAnchor>
  <xdr:twoCellAnchor>
    <xdr:from>
      <xdr:col>13</xdr:col>
      <xdr:colOff>236983</xdr:colOff>
      <xdr:row>40</xdr:row>
      <xdr:rowOff>123260</xdr:rowOff>
    </xdr:from>
    <xdr:to>
      <xdr:col>20</xdr:col>
      <xdr:colOff>577850</xdr:colOff>
      <xdr:row>42</xdr:row>
      <xdr:rowOff>133350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9085708" y="10610285"/>
          <a:ext cx="4131817" cy="572065"/>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657822</xdr:colOff>
      <xdr:row>26</xdr:row>
      <xdr:rowOff>85489</xdr:rowOff>
    </xdr:from>
    <xdr:to>
      <xdr:col>25</xdr:col>
      <xdr:colOff>1224208</xdr:colOff>
      <xdr:row>29</xdr:row>
      <xdr:rowOff>223986</xdr:rowOff>
    </xdr:to>
    <xdr:sp macro="" textlink="">
      <xdr:nvSpPr>
        <xdr:cNvPr id="2" name="線吹き出し 2 (枠付き) 10">
          <a:extLst>
            <a:ext uri="{FF2B5EF4-FFF2-40B4-BE49-F238E27FC236}">
              <a16:creationId xmlns:a16="http://schemas.microsoft.com/office/drawing/2014/main" id="{F0DE5C1E-017C-4441-AE74-3D0A5B538BDD}"/>
            </a:ext>
          </a:extLst>
        </xdr:cNvPr>
        <xdr:cNvSpPr/>
      </xdr:nvSpPr>
      <xdr:spPr>
        <a:xfrm>
          <a:off x="11897322" y="7178813"/>
          <a:ext cx="5418533" cy="945320"/>
        </a:xfrm>
        <a:prstGeom prst="borderCallout2">
          <a:avLst>
            <a:gd name="adj1" fmla="val 203194"/>
            <a:gd name="adj2" fmla="val -33151"/>
            <a:gd name="adj3" fmla="val 97879"/>
            <a:gd name="adj4" fmla="val 11231"/>
            <a:gd name="adj5" fmla="val 100869"/>
            <a:gd name="adj6" fmla="val 1930"/>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診断時に同一の省エネ性能として認めらる住戸の場合、</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まとめていることがわかるように記載をお願いいたします。</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xdr:txBody>
    </xdr:sp>
    <xdr:clientData/>
  </xdr:twoCellAnchor>
  <xdr:twoCellAnchor>
    <xdr:from>
      <xdr:col>27</xdr:col>
      <xdr:colOff>238937</xdr:colOff>
      <xdr:row>38</xdr:row>
      <xdr:rowOff>167968</xdr:rowOff>
    </xdr:from>
    <xdr:to>
      <xdr:col>29</xdr:col>
      <xdr:colOff>213032</xdr:colOff>
      <xdr:row>39</xdr:row>
      <xdr:rowOff>275546</xdr:rowOff>
    </xdr:to>
    <xdr:sp macro="" textlink="">
      <xdr:nvSpPr>
        <xdr:cNvPr id="11" name="正方形/長方形 10">
          <a:extLst>
            <a:ext uri="{FF2B5EF4-FFF2-40B4-BE49-F238E27FC236}">
              <a16:creationId xmlns:a16="http://schemas.microsoft.com/office/drawing/2014/main" id="{5EE9E850-132C-4DB2-9694-A4A2FB424819}"/>
            </a:ext>
          </a:extLst>
        </xdr:cNvPr>
        <xdr:cNvSpPr/>
      </xdr:nvSpPr>
      <xdr:spPr>
        <a:xfrm>
          <a:off x="19617982" y="10143241"/>
          <a:ext cx="1290277" cy="315396"/>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571788</xdr:colOff>
      <xdr:row>44</xdr:row>
      <xdr:rowOff>171450</xdr:rowOff>
    </xdr:from>
    <xdr:to>
      <xdr:col>30</xdr:col>
      <xdr:colOff>444500</xdr:colOff>
      <xdr:row>48</xdr:row>
      <xdr:rowOff>209867</xdr:rowOff>
    </xdr:to>
    <xdr:sp macro="" textlink="">
      <xdr:nvSpPr>
        <xdr:cNvPr id="14" name="線吹き出し 2 (枠付き) 10">
          <a:extLst>
            <a:ext uri="{FF2B5EF4-FFF2-40B4-BE49-F238E27FC236}">
              <a16:creationId xmlns:a16="http://schemas.microsoft.com/office/drawing/2014/main" id="{234916D9-D5B5-42F2-B924-042C2D2141AD}"/>
            </a:ext>
          </a:extLst>
        </xdr:cNvPr>
        <xdr:cNvSpPr/>
      </xdr:nvSpPr>
      <xdr:spPr>
        <a:xfrm>
          <a:off x="15268863" y="11791950"/>
          <a:ext cx="6416387" cy="1181417"/>
        </a:xfrm>
        <a:prstGeom prst="borderCallout2">
          <a:avLst>
            <a:gd name="adj1" fmla="val -44839"/>
            <a:gd name="adj2" fmla="val 23282"/>
            <a:gd name="adj3" fmla="val 5104"/>
            <a:gd name="adj4" fmla="val -24"/>
            <a:gd name="adj5" fmla="val 98261"/>
            <a:gd name="adj6" fmla="val -198"/>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ここの金額は</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「参考様式</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1_</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費用総括表」の仮算定助成金交付予定額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(F</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・イ</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　③に転記されます。</a:t>
          </a:r>
        </a:p>
      </xdr:txBody>
    </xdr:sp>
    <xdr:clientData/>
  </xdr:twoCellAnchor>
  <xdr:twoCellAnchor>
    <xdr:from>
      <xdr:col>21</xdr:col>
      <xdr:colOff>25988</xdr:colOff>
      <xdr:row>40</xdr:row>
      <xdr:rowOff>126434</xdr:rowOff>
    </xdr:from>
    <xdr:to>
      <xdr:col>26</xdr:col>
      <xdr:colOff>363682</xdr:colOff>
      <xdr:row>42</xdr:row>
      <xdr:rowOff>155863</xdr:rowOff>
    </xdr:to>
    <xdr:sp macro="" textlink="">
      <xdr:nvSpPr>
        <xdr:cNvPr id="15" name="正方形/長方形 14">
          <a:extLst>
            <a:ext uri="{FF2B5EF4-FFF2-40B4-BE49-F238E27FC236}">
              <a16:creationId xmlns:a16="http://schemas.microsoft.com/office/drawing/2014/main" id="{41354A8C-5A7D-4067-B56B-1FC99B9FEF42}"/>
            </a:ext>
          </a:extLst>
        </xdr:cNvPr>
        <xdr:cNvSpPr/>
      </xdr:nvSpPr>
      <xdr:spPr>
        <a:xfrm>
          <a:off x="13447579" y="10621252"/>
          <a:ext cx="4719194" cy="600929"/>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60</xdr:col>
      <xdr:colOff>472293</xdr:colOff>
      <xdr:row>11</xdr:row>
      <xdr:rowOff>215736</xdr:rowOff>
    </xdr:from>
    <xdr:ext cx="3299460" cy="783772"/>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43456020" y="3021281"/>
          <a:ext cx="3299460" cy="78377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住戸タイプの枠が足りない場合は、</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シートをコピーしてください。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312820</xdr:colOff>
      <xdr:row>3</xdr:row>
      <xdr:rowOff>56061</xdr:rowOff>
    </xdr:from>
    <xdr:to>
      <xdr:col>44</xdr:col>
      <xdr:colOff>354381</xdr:colOff>
      <xdr:row>6</xdr:row>
      <xdr:rowOff>108858</xdr:rowOff>
    </xdr:to>
    <xdr:sp macro="" textlink="">
      <xdr:nvSpPr>
        <xdr:cNvPr id="11" name="線吹き出し 2 (枠付き) 10">
          <a:extLst>
            <a:ext uri="{FF2B5EF4-FFF2-40B4-BE49-F238E27FC236}">
              <a16:creationId xmlns:a16="http://schemas.microsoft.com/office/drawing/2014/main" id="{00000000-0008-0000-0400-00000B000000}"/>
            </a:ext>
          </a:extLst>
        </xdr:cNvPr>
        <xdr:cNvSpPr/>
      </xdr:nvSpPr>
      <xdr:spPr>
        <a:xfrm>
          <a:off x="28343534" y="720090"/>
          <a:ext cx="1739733" cy="597082"/>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①住戸タイプを記入してください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49</xdr:col>
      <xdr:colOff>472904</xdr:colOff>
      <xdr:row>3</xdr:row>
      <xdr:rowOff>202633</xdr:rowOff>
    </xdr:from>
    <xdr:to>
      <xdr:col>57</xdr:col>
      <xdr:colOff>424541</xdr:colOff>
      <xdr:row>7</xdr:row>
      <xdr:rowOff>206828</xdr:rowOff>
    </xdr:to>
    <xdr:sp macro="" textlink="">
      <xdr:nvSpPr>
        <xdr:cNvPr id="12" name="線吹き出し 2 (枠付き) 10">
          <a:extLst>
            <a:ext uri="{FF2B5EF4-FFF2-40B4-BE49-F238E27FC236}">
              <a16:creationId xmlns:a16="http://schemas.microsoft.com/office/drawing/2014/main" id="{00000000-0008-0000-0400-00000C000000}"/>
            </a:ext>
          </a:extLst>
        </xdr:cNvPr>
        <xdr:cNvSpPr/>
      </xdr:nvSpPr>
      <xdr:spPr>
        <a:xfrm>
          <a:off x="33108275" y="866662"/>
          <a:ext cx="4251495" cy="820623"/>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②改修や現況図面作成を行う住戸数を住戸タイプ別に記入してください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53</xdr:col>
      <xdr:colOff>194469</xdr:colOff>
      <xdr:row>11</xdr:row>
      <xdr:rowOff>137992</xdr:rowOff>
    </xdr:from>
    <xdr:to>
      <xdr:col>59</xdr:col>
      <xdr:colOff>32657</xdr:colOff>
      <xdr:row>14</xdr:row>
      <xdr:rowOff>108858</xdr:rowOff>
    </xdr:to>
    <xdr:sp macro="" textlink="">
      <xdr:nvSpPr>
        <xdr:cNvPr id="14" name="線吹き出し 2 (枠付き) 10">
          <a:extLst>
            <a:ext uri="{FF2B5EF4-FFF2-40B4-BE49-F238E27FC236}">
              <a16:creationId xmlns:a16="http://schemas.microsoft.com/office/drawing/2014/main" id="{00000000-0008-0000-0400-00000E000000}"/>
            </a:ext>
          </a:extLst>
        </xdr:cNvPr>
        <xdr:cNvSpPr/>
      </xdr:nvSpPr>
      <xdr:spPr>
        <a:xfrm>
          <a:off x="34495355" y="2707021"/>
          <a:ext cx="3386931" cy="787294"/>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⑨住戸タイプ別に各改修の項目ごとに助成対象経費を記入してください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35</xdr:col>
      <xdr:colOff>1646640</xdr:colOff>
      <xdr:row>44</xdr:row>
      <xdr:rowOff>77480</xdr:rowOff>
    </xdr:from>
    <xdr:to>
      <xdr:col>39</xdr:col>
      <xdr:colOff>102470</xdr:colOff>
      <xdr:row>47</xdr:row>
      <xdr:rowOff>127152</xdr:rowOff>
    </xdr:to>
    <xdr:sp macro="" textlink="">
      <xdr:nvSpPr>
        <xdr:cNvPr id="15" name="線吹き出し 2 (枠付き) 10">
          <a:extLst>
            <a:ext uri="{FF2B5EF4-FFF2-40B4-BE49-F238E27FC236}">
              <a16:creationId xmlns:a16="http://schemas.microsoft.com/office/drawing/2014/main" id="{00000000-0008-0000-0400-00000F000000}"/>
            </a:ext>
          </a:extLst>
        </xdr:cNvPr>
        <xdr:cNvSpPr/>
      </xdr:nvSpPr>
      <xdr:spPr>
        <a:xfrm>
          <a:off x="24192875" y="11507480"/>
          <a:ext cx="2436160" cy="973037"/>
        </a:xfrm>
        <a:prstGeom prst="borderCallout2">
          <a:avLst>
            <a:gd name="adj1" fmla="val 92091"/>
            <a:gd name="adj2" fmla="val -89880"/>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③該当する改修方法をプルダウンより選択してください。</a:t>
          </a:r>
        </a:p>
      </xdr:txBody>
    </xdr:sp>
    <xdr:clientData/>
  </xdr:twoCellAnchor>
  <xdr:twoCellAnchor>
    <xdr:from>
      <xdr:col>42</xdr:col>
      <xdr:colOff>340400</xdr:colOff>
      <xdr:row>49</xdr:row>
      <xdr:rowOff>131269</xdr:rowOff>
    </xdr:from>
    <xdr:to>
      <xdr:col>50</xdr:col>
      <xdr:colOff>261258</xdr:colOff>
      <xdr:row>53</xdr:row>
      <xdr:rowOff>56044</xdr:rowOff>
    </xdr:to>
    <xdr:sp macro="" textlink="">
      <xdr:nvSpPr>
        <xdr:cNvPr id="16" name="線吹き出し 2 (枠付き) 10">
          <a:extLst>
            <a:ext uri="{FF2B5EF4-FFF2-40B4-BE49-F238E27FC236}">
              <a16:creationId xmlns:a16="http://schemas.microsoft.com/office/drawing/2014/main" id="{00000000-0008-0000-0400-000010000000}"/>
            </a:ext>
          </a:extLst>
        </xdr:cNvPr>
        <xdr:cNvSpPr/>
      </xdr:nvSpPr>
      <xdr:spPr>
        <a:xfrm>
          <a:off x="29024257" y="12247069"/>
          <a:ext cx="4100972" cy="937146"/>
        </a:xfrm>
        <a:prstGeom prst="borderCallout2">
          <a:avLst>
            <a:gd name="adj1" fmla="val 31859"/>
            <a:gd name="adj2" fmla="val -22090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④費用明細書に網戸やシャッター等が含まれてまれていないか内容を確認してプルダウンでチェックをしてください。</a:t>
          </a:r>
        </a:p>
      </xdr:txBody>
    </xdr:sp>
    <xdr:clientData/>
  </xdr:twoCellAnchor>
  <xdr:twoCellAnchor>
    <xdr:from>
      <xdr:col>39</xdr:col>
      <xdr:colOff>1030301</xdr:colOff>
      <xdr:row>62</xdr:row>
      <xdr:rowOff>198822</xdr:rowOff>
    </xdr:from>
    <xdr:to>
      <xdr:col>45</xdr:col>
      <xdr:colOff>314676</xdr:colOff>
      <xdr:row>66</xdr:row>
      <xdr:rowOff>66258</xdr:rowOff>
    </xdr:to>
    <xdr:sp macro="" textlink="">
      <xdr:nvSpPr>
        <xdr:cNvPr id="17" name="線吹き出し 2 (枠付き) 10">
          <a:extLst>
            <a:ext uri="{FF2B5EF4-FFF2-40B4-BE49-F238E27FC236}">
              <a16:creationId xmlns:a16="http://schemas.microsoft.com/office/drawing/2014/main" id="{00000000-0008-0000-0400-000011000000}"/>
            </a:ext>
          </a:extLst>
        </xdr:cNvPr>
        <xdr:cNvSpPr/>
      </xdr:nvSpPr>
      <xdr:spPr>
        <a:xfrm>
          <a:off x="27809158" y="15874251"/>
          <a:ext cx="2876661" cy="956007"/>
        </a:xfrm>
        <a:prstGeom prst="borderCallout2">
          <a:avLst>
            <a:gd name="adj1" fmla="val -128293"/>
            <a:gd name="adj2" fmla="val -18695"/>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⑦助成対象となる材料費を税抜き金額で記入してください</a:t>
          </a:r>
        </a:p>
      </xdr:txBody>
    </xdr:sp>
    <xdr:clientData/>
  </xdr:twoCellAnchor>
  <xdr:twoCellAnchor>
    <xdr:from>
      <xdr:col>35</xdr:col>
      <xdr:colOff>1349828</xdr:colOff>
      <xdr:row>64</xdr:row>
      <xdr:rowOff>43544</xdr:rowOff>
    </xdr:from>
    <xdr:to>
      <xdr:col>39</xdr:col>
      <xdr:colOff>230520</xdr:colOff>
      <xdr:row>67</xdr:row>
      <xdr:rowOff>179918</xdr:rowOff>
    </xdr:to>
    <xdr:sp macro="" textlink="">
      <xdr:nvSpPr>
        <xdr:cNvPr id="18" name="線吹き出し 2 (枠付き) 10">
          <a:extLst>
            <a:ext uri="{FF2B5EF4-FFF2-40B4-BE49-F238E27FC236}">
              <a16:creationId xmlns:a16="http://schemas.microsoft.com/office/drawing/2014/main" id="{00000000-0008-0000-0400-000012000000}"/>
            </a:ext>
          </a:extLst>
        </xdr:cNvPr>
        <xdr:cNvSpPr/>
      </xdr:nvSpPr>
      <xdr:spPr>
        <a:xfrm>
          <a:off x="23894142" y="16263258"/>
          <a:ext cx="3115235" cy="952803"/>
        </a:xfrm>
        <a:prstGeom prst="borderCallout2">
          <a:avLst>
            <a:gd name="adj1" fmla="val -32247"/>
            <a:gd name="adj2" fmla="val -80138"/>
            <a:gd name="adj3" fmla="val 1898"/>
            <a:gd name="adj4" fmla="val 112"/>
            <a:gd name="adj5" fmla="val 47601"/>
            <a:gd name="adj6" fmla="val -53"/>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⑥国の断熱リフォーム支援事業又は先進的窓リノベ事業で登録されている登録番号を記入してください</a:t>
          </a:r>
        </a:p>
      </xdr:txBody>
    </xdr:sp>
    <xdr:clientData/>
  </xdr:twoCellAnchor>
  <xdr:twoCellAnchor>
    <xdr:from>
      <xdr:col>32</xdr:col>
      <xdr:colOff>370114</xdr:colOff>
      <xdr:row>65</xdr:row>
      <xdr:rowOff>97971</xdr:rowOff>
    </xdr:from>
    <xdr:to>
      <xdr:col>35</xdr:col>
      <xdr:colOff>669456</xdr:colOff>
      <xdr:row>69</xdr:row>
      <xdr:rowOff>27901</xdr:rowOff>
    </xdr:to>
    <xdr:sp macro="" textlink="">
      <xdr:nvSpPr>
        <xdr:cNvPr id="19" name="線吹き出し 2 (枠付き) 10">
          <a:extLst>
            <a:ext uri="{FF2B5EF4-FFF2-40B4-BE49-F238E27FC236}">
              <a16:creationId xmlns:a16="http://schemas.microsoft.com/office/drawing/2014/main" id="{00000000-0008-0000-0400-000013000000}"/>
            </a:ext>
          </a:extLst>
        </xdr:cNvPr>
        <xdr:cNvSpPr/>
      </xdr:nvSpPr>
      <xdr:spPr>
        <a:xfrm>
          <a:off x="20334514" y="16589828"/>
          <a:ext cx="2879256" cy="942302"/>
        </a:xfrm>
        <a:prstGeom prst="borderCallout2">
          <a:avLst>
            <a:gd name="adj1" fmla="val -67199"/>
            <a:gd name="adj2" fmla="val 361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⑤窓・ガラス番号は、平面図と整合性がとれるように記入してください。</a:t>
          </a:r>
        </a:p>
      </xdr:txBody>
    </xdr:sp>
    <xdr:clientData/>
  </xdr:twoCellAnchor>
  <xdr:twoCellAnchor editAs="oneCell">
    <xdr:from>
      <xdr:col>32</xdr:col>
      <xdr:colOff>15016</xdr:colOff>
      <xdr:row>72</xdr:row>
      <xdr:rowOff>89647</xdr:rowOff>
    </xdr:from>
    <xdr:to>
      <xdr:col>35</xdr:col>
      <xdr:colOff>76199</xdr:colOff>
      <xdr:row>82</xdr:row>
      <xdr:rowOff>135930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
        <a:stretch>
          <a:fillRect/>
        </a:stretch>
      </xdr:blipFill>
      <xdr:spPr>
        <a:xfrm>
          <a:off x="19979416" y="18247018"/>
          <a:ext cx="2641098" cy="2658855"/>
        </a:xfrm>
        <a:prstGeom prst="rect">
          <a:avLst/>
        </a:prstGeom>
      </xdr:spPr>
    </xdr:pic>
    <xdr:clientData/>
  </xdr:twoCellAnchor>
  <xdr:twoCellAnchor>
    <xdr:from>
      <xdr:col>35</xdr:col>
      <xdr:colOff>584678</xdr:colOff>
      <xdr:row>76</xdr:row>
      <xdr:rowOff>38085</xdr:rowOff>
    </xdr:from>
    <xdr:to>
      <xdr:col>39</xdr:col>
      <xdr:colOff>97973</xdr:colOff>
      <xdr:row>78</xdr:row>
      <xdr:rowOff>261596</xdr:rowOff>
    </xdr:to>
    <xdr:sp macro="" textlink="">
      <xdr:nvSpPr>
        <xdr:cNvPr id="24" name="線吹き出し 2 (枠付き) 10">
          <a:extLst>
            <a:ext uri="{FF2B5EF4-FFF2-40B4-BE49-F238E27FC236}">
              <a16:creationId xmlns:a16="http://schemas.microsoft.com/office/drawing/2014/main" id="{00000000-0008-0000-0400-000018000000}"/>
            </a:ext>
          </a:extLst>
        </xdr:cNvPr>
        <xdr:cNvSpPr/>
      </xdr:nvSpPr>
      <xdr:spPr>
        <a:xfrm>
          <a:off x="23303164" y="19284028"/>
          <a:ext cx="3747838" cy="767797"/>
        </a:xfrm>
        <a:prstGeom prst="borderCallout2">
          <a:avLst>
            <a:gd name="adj1" fmla="val -91236"/>
            <a:gd name="adj2" fmla="val 112508"/>
            <a:gd name="adj3" fmla="val -22204"/>
            <a:gd name="adj4" fmla="val 102410"/>
            <a:gd name="adj5" fmla="val -4637"/>
            <a:gd name="adj6" fmla="val 100562"/>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⑧高断熱窓の改修に必要な経費のうち、</a:t>
          </a: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助成対象となる工事費のみを記入してください。</a:t>
          </a: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32</xdr:col>
      <xdr:colOff>190500</xdr:colOff>
      <xdr:row>1</xdr:row>
      <xdr:rowOff>95250</xdr:rowOff>
    </xdr:from>
    <xdr:to>
      <xdr:col>34</xdr:col>
      <xdr:colOff>836653</xdr:colOff>
      <xdr:row>4</xdr:row>
      <xdr:rowOff>46686</xdr:rowOff>
    </xdr:to>
    <xdr:sp macro="" textlink="">
      <xdr:nvSpPr>
        <xdr:cNvPr id="26" name="四角形: 角を丸くする 11">
          <a:extLst>
            <a:ext uri="{FF2B5EF4-FFF2-40B4-BE49-F238E27FC236}">
              <a16:creationId xmlns:a16="http://schemas.microsoft.com/office/drawing/2014/main" id="{00000000-0008-0000-0400-00001A000000}"/>
            </a:ext>
          </a:extLst>
        </xdr:cNvPr>
        <xdr:cNvSpPr/>
      </xdr:nvSpPr>
      <xdr:spPr>
        <a:xfrm>
          <a:off x="23622000" y="342900"/>
          <a:ext cx="2379703" cy="618186"/>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38</xdr:col>
      <xdr:colOff>900545</xdr:colOff>
      <xdr:row>35</xdr:row>
      <xdr:rowOff>10886</xdr:rowOff>
    </xdr:from>
    <xdr:to>
      <xdr:col>40</xdr:col>
      <xdr:colOff>141514</xdr:colOff>
      <xdr:row>44</xdr:row>
      <xdr:rowOff>54429</xdr:rowOff>
    </xdr:to>
    <xdr:sp macro="" textlink="">
      <xdr:nvSpPr>
        <xdr:cNvPr id="28" name="正方形/長方形 27">
          <a:extLst>
            <a:ext uri="{FF2B5EF4-FFF2-40B4-BE49-F238E27FC236}">
              <a16:creationId xmlns:a16="http://schemas.microsoft.com/office/drawing/2014/main" id="{00000000-0008-0000-0400-00001C000000}"/>
            </a:ext>
          </a:extLst>
        </xdr:cNvPr>
        <xdr:cNvSpPr/>
      </xdr:nvSpPr>
      <xdr:spPr>
        <a:xfrm>
          <a:off x="26670000" y="8545286"/>
          <a:ext cx="1416132" cy="2204852"/>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874816</xdr:colOff>
      <xdr:row>29</xdr:row>
      <xdr:rowOff>195943</xdr:rowOff>
    </xdr:from>
    <xdr:to>
      <xdr:col>40</xdr:col>
      <xdr:colOff>141515</xdr:colOff>
      <xdr:row>34</xdr:row>
      <xdr:rowOff>43543</xdr:rowOff>
    </xdr:to>
    <xdr:sp macro="" textlink="">
      <xdr:nvSpPr>
        <xdr:cNvPr id="30" name="正方形/長方形 29">
          <a:extLst>
            <a:ext uri="{FF2B5EF4-FFF2-40B4-BE49-F238E27FC236}">
              <a16:creationId xmlns:a16="http://schemas.microsoft.com/office/drawing/2014/main" id="{00000000-0008-0000-0400-00001E000000}"/>
            </a:ext>
          </a:extLst>
        </xdr:cNvPr>
        <xdr:cNvSpPr/>
      </xdr:nvSpPr>
      <xdr:spPr>
        <a:xfrm>
          <a:off x="26586873" y="7271657"/>
          <a:ext cx="1443842" cy="1153886"/>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213872</xdr:colOff>
      <xdr:row>97</xdr:row>
      <xdr:rowOff>187938</xdr:rowOff>
    </xdr:from>
    <xdr:to>
      <xdr:col>42</xdr:col>
      <xdr:colOff>118734</xdr:colOff>
      <xdr:row>101</xdr:row>
      <xdr:rowOff>55373</xdr:rowOff>
    </xdr:to>
    <xdr:sp macro="" textlink="">
      <xdr:nvSpPr>
        <xdr:cNvPr id="32" name="線吹き出し 2 (枠付き) 10">
          <a:extLst>
            <a:ext uri="{FF2B5EF4-FFF2-40B4-BE49-F238E27FC236}">
              <a16:creationId xmlns:a16="http://schemas.microsoft.com/office/drawing/2014/main" id="{00000000-0008-0000-0400-000020000000}"/>
            </a:ext>
          </a:extLst>
        </xdr:cNvPr>
        <xdr:cNvSpPr/>
      </xdr:nvSpPr>
      <xdr:spPr>
        <a:xfrm>
          <a:off x="25871501" y="24626367"/>
          <a:ext cx="2876662" cy="956006"/>
        </a:xfrm>
        <a:prstGeom prst="borderCallout2">
          <a:avLst>
            <a:gd name="adj1" fmla="val -67944"/>
            <a:gd name="adj2" fmla="val 8726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助成対象となる材料費を税抜きで記入してください</a:t>
          </a:r>
        </a:p>
      </xdr:txBody>
    </xdr:sp>
    <xdr:clientData/>
  </xdr:twoCellAnchor>
  <xdr:twoCellAnchor>
    <xdr:from>
      <xdr:col>31</xdr:col>
      <xdr:colOff>544287</xdr:colOff>
      <xdr:row>97</xdr:row>
      <xdr:rowOff>174171</xdr:rowOff>
    </xdr:from>
    <xdr:to>
      <xdr:col>35</xdr:col>
      <xdr:colOff>157827</xdr:colOff>
      <xdr:row>101</xdr:row>
      <xdr:rowOff>27902</xdr:rowOff>
    </xdr:to>
    <xdr:sp macro="" textlink="">
      <xdr:nvSpPr>
        <xdr:cNvPr id="34" name="線吹き出し 2 (枠付き) 10">
          <a:extLst>
            <a:ext uri="{FF2B5EF4-FFF2-40B4-BE49-F238E27FC236}">
              <a16:creationId xmlns:a16="http://schemas.microsoft.com/office/drawing/2014/main" id="{00000000-0008-0000-0400-000022000000}"/>
            </a:ext>
          </a:extLst>
        </xdr:cNvPr>
        <xdr:cNvSpPr/>
      </xdr:nvSpPr>
      <xdr:spPr>
        <a:xfrm>
          <a:off x="19768458" y="24612600"/>
          <a:ext cx="2879255" cy="942302"/>
        </a:xfrm>
        <a:prstGeom prst="borderCallout2">
          <a:avLst>
            <a:gd name="adj1" fmla="val -130736"/>
            <a:gd name="adj2" fmla="val 24406"/>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平面図と整合性がとれるように記入してください。</a:t>
          </a:r>
        </a:p>
      </xdr:txBody>
    </xdr:sp>
    <xdr:clientData/>
  </xdr:twoCellAnchor>
  <xdr:twoCellAnchor>
    <xdr:from>
      <xdr:col>34</xdr:col>
      <xdr:colOff>429985</xdr:colOff>
      <xdr:row>101</xdr:row>
      <xdr:rowOff>121343</xdr:rowOff>
    </xdr:from>
    <xdr:to>
      <xdr:col>38</xdr:col>
      <xdr:colOff>936172</xdr:colOff>
      <xdr:row>104</xdr:row>
      <xdr:rowOff>249121</xdr:rowOff>
    </xdr:to>
    <xdr:sp macro="" textlink="">
      <xdr:nvSpPr>
        <xdr:cNvPr id="35" name="線吹き出し 2 (枠付き) 10">
          <a:extLst>
            <a:ext uri="{FF2B5EF4-FFF2-40B4-BE49-F238E27FC236}">
              <a16:creationId xmlns:a16="http://schemas.microsoft.com/office/drawing/2014/main" id="{00000000-0008-0000-0400-000023000000}"/>
            </a:ext>
          </a:extLst>
        </xdr:cNvPr>
        <xdr:cNvSpPr/>
      </xdr:nvSpPr>
      <xdr:spPr>
        <a:xfrm>
          <a:off x="22136099" y="25648343"/>
          <a:ext cx="4512130" cy="944207"/>
        </a:xfrm>
        <a:prstGeom prst="borderCallout2">
          <a:avLst>
            <a:gd name="adj1" fmla="val -237881"/>
            <a:gd name="adj2" fmla="val 33679"/>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ドアの要件を証明する書類と整合性が取れるよう製品名を記入してください。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製品名は断熱仕様（</a:t>
          </a:r>
          <a:r>
            <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K</a:t>
          </a: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仕様等）型番まで記入してください。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45</xdr:col>
      <xdr:colOff>285971</xdr:colOff>
      <xdr:row>95</xdr:row>
      <xdr:rowOff>185698</xdr:rowOff>
    </xdr:from>
    <xdr:to>
      <xdr:col>53</xdr:col>
      <xdr:colOff>587828</xdr:colOff>
      <xdr:row>99</xdr:row>
      <xdr:rowOff>34273</xdr:rowOff>
    </xdr:to>
    <xdr:sp macro="" textlink="">
      <xdr:nvSpPr>
        <xdr:cNvPr id="40" name="線吹き出し 2 (枠付き) 10">
          <a:extLst>
            <a:ext uri="{FF2B5EF4-FFF2-40B4-BE49-F238E27FC236}">
              <a16:creationId xmlns:a16="http://schemas.microsoft.com/office/drawing/2014/main" id="{00000000-0008-0000-0400-000028000000}"/>
            </a:ext>
          </a:extLst>
        </xdr:cNvPr>
        <xdr:cNvSpPr/>
      </xdr:nvSpPr>
      <xdr:spPr>
        <a:xfrm>
          <a:off x="30657114" y="24079841"/>
          <a:ext cx="4481971" cy="937146"/>
        </a:xfrm>
        <a:prstGeom prst="borderCallout2">
          <a:avLst>
            <a:gd name="adj1" fmla="val -198134"/>
            <a:gd name="adj2" fmla="val -220178"/>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助成対象外の経費が含まれてまれていないか内容を確認してプルダウンでチェックをしてください。</a:t>
          </a:r>
        </a:p>
      </xdr:txBody>
    </xdr:sp>
    <xdr:clientData/>
  </xdr:twoCellAnchor>
  <xdr:twoCellAnchor>
    <xdr:from>
      <xdr:col>33</xdr:col>
      <xdr:colOff>83934</xdr:colOff>
      <xdr:row>113</xdr:row>
      <xdr:rowOff>114284</xdr:rowOff>
    </xdr:from>
    <xdr:to>
      <xdr:col>38</xdr:col>
      <xdr:colOff>564153</xdr:colOff>
      <xdr:row>116</xdr:row>
      <xdr:rowOff>65652</xdr:rowOff>
    </xdr:to>
    <xdr:sp macro="" textlink="">
      <xdr:nvSpPr>
        <xdr:cNvPr id="47" name="線吹き出し 2 (枠付き) 10">
          <a:extLst>
            <a:ext uri="{FF2B5EF4-FFF2-40B4-BE49-F238E27FC236}">
              <a16:creationId xmlns:a16="http://schemas.microsoft.com/office/drawing/2014/main" id="{00000000-0008-0000-0400-00002F000000}"/>
            </a:ext>
          </a:extLst>
        </xdr:cNvPr>
        <xdr:cNvSpPr/>
      </xdr:nvSpPr>
      <xdr:spPr>
        <a:xfrm>
          <a:off x="20832105" y="28667513"/>
          <a:ext cx="5389677" cy="767796"/>
        </a:xfrm>
        <a:prstGeom prst="borderCallout2">
          <a:avLst>
            <a:gd name="adj1" fmla="val -81312"/>
            <a:gd name="adj2" fmla="val 38061"/>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必要な経費のうち、助成対象となる工事費のみを記入してください。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33</xdr:col>
      <xdr:colOff>138363</xdr:colOff>
      <xdr:row>151</xdr:row>
      <xdr:rowOff>59857</xdr:rowOff>
    </xdr:from>
    <xdr:to>
      <xdr:col>38</xdr:col>
      <xdr:colOff>618582</xdr:colOff>
      <xdr:row>154</xdr:row>
      <xdr:rowOff>11224</xdr:rowOff>
    </xdr:to>
    <xdr:sp macro="" textlink="">
      <xdr:nvSpPr>
        <xdr:cNvPr id="56" name="線吹き出し 2 (枠付き) 10">
          <a:extLst>
            <a:ext uri="{FF2B5EF4-FFF2-40B4-BE49-F238E27FC236}">
              <a16:creationId xmlns:a16="http://schemas.microsoft.com/office/drawing/2014/main" id="{00000000-0008-0000-0400-000038000000}"/>
            </a:ext>
          </a:extLst>
        </xdr:cNvPr>
        <xdr:cNvSpPr/>
      </xdr:nvSpPr>
      <xdr:spPr>
        <a:xfrm>
          <a:off x="20886534" y="38029228"/>
          <a:ext cx="5389677" cy="767796"/>
        </a:xfrm>
        <a:prstGeom prst="borderCallout2">
          <a:avLst>
            <a:gd name="adj1" fmla="val -64299"/>
            <a:gd name="adj2" fmla="val 3765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必要な経費のうち、助成対象となるもののみを記入してください。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39</xdr:col>
      <xdr:colOff>1019297</xdr:colOff>
      <xdr:row>81</xdr:row>
      <xdr:rowOff>107866</xdr:rowOff>
    </xdr:from>
    <xdr:to>
      <xdr:col>52</xdr:col>
      <xdr:colOff>110837</xdr:colOff>
      <xdr:row>83</xdr:row>
      <xdr:rowOff>69272</xdr:rowOff>
    </xdr:to>
    <xdr:sp macro="" textlink="">
      <xdr:nvSpPr>
        <xdr:cNvPr id="58" name="正方形/長方形 57">
          <a:extLst>
            <a:ext uri="{FF2B5EF4-FFF2-40B4-BE49-F238E27FC236}">
              <a16:creationId xmlns:a16="http://schemas.microsoft.com/office/drawing/2014/main" id="{00000000-0008-0000-0400-00003A000000}"/>
            </a:ext>
          </a:extLst>
        </xdr:cNvPr>
        <xdr:cNvSpPr/>
      </xdr:nvSpPr>
      <xdr:spPr>
        <a:xfrm>
          <a:off x="28021806" y="20307793"/>
          <a:ext cx="6434449" cy="432461"/>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990600</xdr:colOff>
      <xdr:row>119</xdr:row>
      <xdr:rowOff>28816</xdr:rowOff>
    </xdr:from>
    <xdr:to>
      <xdr:col>51</xdr:col>
      <xdr:colOff>326571</xdr:colOff>
      <xdr:row>122</xdr:row>
      <xdr:rowOff>115902</xdr:rowOff>
    </xdr:to>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a:off x="27464657" y="30214902"/>
          <a:ext cx="6063343" cy="555171"/>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199209</xdr:colOff>
      <xdr:row>113</xdr:row>
      <xdr:rowOff>250372</xdr:rowOff>
    </xdr:from>
    <xdr:to>
      <xdr:col>51</xdr:col>
      <xdr:colOff>446443</xdr:colOff>
      <xdr:row>117</xdr:row>
      <xdr:rowOff>170331</xdr:rowOff>
    </xdr:to>
    <xdr:sp macro="" textlink="">
      <xdr:nvSpPr>
        <xdr:cNvPr id="61" name="線吹き出し 2 (枠付き) 10">
          <a:extLst>
            <a:ext uri="{FF2B5EF4-FFF2-40B4-BE49-F238E27FC236}">
              <a16:creationId xmlns:a16="http://schemas.microsoft.com/office/drawing/2014/main" id="{00000000-0008-0000-0400-00003D000000}"/>
            </a:ext>
          </a:extLst>
        </xdr:cNvPr>
        <xdr:cNvSpPr/>
      </xdr:nvSpPr>
      <xdr:spPr>
        <a:xfrm>
          <a:off x="30770649" y="29084452"/>
          <a:ext cx="3752434" cy="1017239"/>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最上記表の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39</xdr:col>
      <xdr:colOff>979714</xdr:colOff>
      <xdr:row>157</xdr:row>
      <xdr:rowOff>96982</xdr:rowOff>
    </xdr:from>
    <xdr:to>
      <xdr:col>52</xdr:col>
      <xdr:colOff>174172</xdr:colOff>
      <xdr:row>159</xdr:row>
      <xdr:rowOff>94130</xdr:rowOff>
    </xdr:to>
    <xdr:sp macro="" textlink="">
      <xdr:nvSpPr>
        <xdr:cNvPr id="62" name="正方形/長方形 61">
          <a:extLst>
            <a:ext uri="{FF2B5EF4-FFF2-40B4-BE49-F238E27FC236}">
              <a16:creationId xmlns:a16="http://schemas.microsoft.com/office/drawing/2014/main" id="{00000000-0008-0000-0400-00003E000000}"/>
            </a:ext>
          </a:extLst>
        </xdr:cNvPr>
        <xdr:cNvSpPr/>
      </xdr:nvSpPr>
      <xdr:spPr>
        <a:xfrm>
          <a:off x="27982223" y="38889709"/>
          <a:ext cx="6537367" cy="468203"/>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379515</xdr:colOff>
      <xdr:row>151</xdr:row>
      <xdr:rowOff>62345</xdr:rowOff>
    </xdr:from>
    <xdr:to>
      <xdr:col>54</xdr:col>
      <xdr:colOff>143493</xdr:colOff>
      <xdr:row>154</xdr:row>
      <xdr:rowOff>254448</xdr:rowOff>
    </xdr:to>
    <xdr:sp macro="" textlink="">
      <xdr:nvSpPr>
        <xdr:cNvPr id="63" name="線吹き出し 2 (枠付き) 10">
          <a:extLst>
            <a:ext uri="{FF2B5EF4-FFF2-40B4-BE49-F238E27FC236}">
              <a16:creationId xmlns:a16="http://schemas.microsoft.com/office/drawing/2014/main" id="{00000000-0008-0000-0400-00003F000000}"/>
            </a:ext>
          </a:extLst>
        </xdr:cNvPr>
        <xdr:cNvSpPr/>
      </xdr:nvSpPr>
      <xdr:spPr>
        <a:xfrm>
          <a:off x="31607660" y="37275654"/>
          <a:ext cx="3920342" cy="981812"/>
        </a:xfrm>
        <a:prstGeom prst="borderCallout2">
          <a:avLst>
            <a:gd name="adj1" fmla="val 168022"/>
            <a:gd name="adj2" fmla="val -2820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最上記表の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53</xdr:col>
      <xdr:colOff>10883</xdr:colOff>
      <xdr:row>17</xdr:row>
      <xdr:rowOff>151343</xdr:rowOff>
    </xdr:from>
    <xdr:to>
      <xdr:col>60</xdr:col>
      <xdr:colOff>522509</xdr:colOff>
      <xdr:row>44</xdr:row>
      <xdr:rowOff>21770</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34697758" y="4294718"/>
          <a:ext cx="4728026" cy="6547452"/>
          <a:chOff x="42471515" y="6335485"/>
          <a:chExt cx="4862848" cy="7883509"/>
        </a:xfrm>
      </xdr:grpSpPr>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42476057" y="6335485"/>
            <a:ext cx="4855028" cy="787037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41" name="図 40">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71515" y="6355069"/>
            <a:ext cx="4862848" cy="7863925"/>
          </a:xfrm>
          <a:prstGeom prst="rect">
            <a:avLst/>
          </a:prstGeom>
        </xdr:spPr>
        <xdr:style>
          <a:lnRef idx="2">
            <a:schemeClr val="dk1"/>
          </a:lnRef>
          <a:fillRef idx="1">
            <a:schemeClr val="lt1"/>
          </a:fillRef>
          <a:effectRef idx="0">
            <a:schemeClr val="dk1"/>
          </a:effectRef>
          <a:fontRef idx="minor">
            <a:schemeClr val="dk1"/>
          </a:fontRef>
        </xdr:style>
      </xdr:pic>
    </xdr:grpSp>
    <xdr:clientData/>
  </xdr:twoCellAnchor>
  <xdr:twoCellAnchor>
    <xdr:from>
      <xdr:col>57</xdr:col>
      <xdr:colOff>632013</xdr:colOff>
      <xdr:row>20</xdr:row>
      <xdr:rowOff>24332</xdr:rowOff>
    </xdr:from>
    <xdr:to>
      <xdr:col>60</xdr:col>
      <xdr:colOff>347063</xdr:colOff>
      <xdr:row>28</xdr:row>
      <xdr:rowOff>179293</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37142699" y="5042646"/>
          <a:ext cx="1739793" cy="1994647"/>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240127</xdr:colOff>
      <xdr:row>37</xdr:row>
      <xdr:rowOff>159026</xdr:rowOff>
    </xdr:from>
    <xdr:to>
      <xdr:col>60</xdr:col>
      <xdr:colOff>370113</xdr:colOff>
      <xdr:row>39</xdr:row>
      <xdr:rowOff>19878</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36040875" y="9090991"/>
          <a:ext cx="3317134" cy="390939"/>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152400</xdr:colOff>
      <xdr:row>39</xdr:row>
      <xdr:rowOff>79513</xdr:rowOff>
    </xdr:from>
    <xdr:to>
      <xdr:col>59</xdr:col>
      <xdr:colOff>76200</xdr:colOff>
      <xdr:row>40</xdr:row>
      <xdr:rowOff>195942</xdr:rowOff>
    </xdr:to>
    <xdr:sp macro="" textlink="">
      <xdr:nvSpPr>
        <xdr:cNvPr id="44" name="正方形/長方形 43">
          <a:extLst>
            <a:ext uri="{FF2B5EF4-FFF2-40B4-BE49-F238E27FC236}">
              <a16:creationId xmlns:a16="http://schemas.microsoft.com/office/drawing/2014/main" id="{00000000-0008-0000-0400-00002C000000}"/>
            </a:ext>
          </a:extLst>
        </xdr:cNvPr>
        <xdr:cNvSpPr/>
      </xdr:nvSpPr>
      <xdr:spPr>
        <a:xfrm>
          <a:off x="37112713" y="9541565"/>
          <a:ext cx="1262270" cy="381473"/>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9387</xdr:colOff>
      <xdr:row>25</xdr:row>
      <xdr:rowOff>191823</xdr:rowOff>
    </xdr:from>
    <xdr:to>
      <xdr:col>57</xdr:col>
      <xdr:colOff>588597</xdr:colOff>
      <xdr:row>28</xdr:row>
      <xdr:rowOff>84246</xdr:rowOff>
    </xdr:to>
    <xdr:sp macro="" textlink="">
      <xdr:nvSpPr>
        <xdr:cNvPr id="23" name="右矢印 22">
          <a:extLst>
            <a:ext uri="{FF2B5EF4-FFF2-40B4-BE49-F238E27FC236}">
              <a16:creationId xmlns:a16="http://schemas.microsoft.com/office/drawing/2014/main" id="{00000000-0008-0000-0400-000017000000}"/>
            </a:ext>
          </a:extLst>
        </xdr:cNvPr>
        <xdr:cNvSpPr/>
      </xdr:nvSpPr>
      <xdr:spPr>
        <a:xfrm rot="20743883">
          <a:off x="34263528" y="6377470"/>
          <a:ext cx="2766598" cy="564776"/>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37</xdr:row>
      <xdr:rowOff>233083</xdr:rowOff>
    </xdr:from>
    <xdr:to>
      <xdr:col>55</xdr:col>
      <xdr:colOff>152401</xdr:colOff>
      <xdr:row>39</xdr:row>
      <xdr:rowOff>259976</xdr:rowOff>
    </xdr:to>
    <xdr:sp macro="" textlink="">
      <xdr:nvSpPr>
        <xdr:cNvPr id="53" name="右矢印 52">
          <a:extLst>
            <a:ext uri="{FF2B5EF4-FFF2-40B4-BE49-F238E27FC236}">
              <a16:creationId xmlns:a16="http://schemas.microsoft.com/office/drawing/2014/main" id="{00000000-0008-0000-0400-000035000000}"/>
            </a:ext>
          </a:extLst>
        </xdr:cNvPr>
        <xdr:cNvSpPr/>
      </xdr:nvSpPr>
      <xdr:spPr>
        <a:xfrm>
          <a:off x="34047953" y="9215718"/>
          <a:ext cx="1389530" cy="564776"/>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5442</xdr:colOff>
      <xdr:row>26</xdr:row>
      <xdr:rowOff>178013</xdr:rowOff>
    </xdr:from>
    <xdr:to>
      <xdr:col>53</xdr:col>
      <xdr:colOff>37780</xdr:colOff>
      <xdr:row>31</xdr:row>
      <xdr:rowOff>43544</xdr:rowOff>
    </xdr:to>
    <xdr:sp macro="" textlink="">
      <xdr:nvSpPr>
        <xdr:cNvPr id="27" name="線吹き出し 2 (枠付き) 10">
          <a:extLst>
            <a:ext uri="{FF2B5EF4-FFF2-40B4-BE49-F238E27FC236}">
              <a16:creationId xmlns:a16="http://schemas.microsoft.com/office/drawing/2014/main" id="{00000000-0008-0000-0400-00001B000000}"/>
            </a:ext>
          </a:extLst>
        </xdr:cNvPr>
        <xdr:cNvSpPr/>
      </xdr:nvSpPr>
      <xdr:spPr>
        <a:xfrm>
          <a:off x="29081185" y="6600584"/>
          <a:ext cx="5257481" cy="1008531"/>
        </a:xfrm>
        <a:prstGeom prst="borderCallout2">
          <a:avLst>
            <a:gd name="adj1" fmla="val 263352"/>
            <a:gd name="adj2" fmla="val -23061"/>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⑩ここの金額を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助成対象金額（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41</xdr:col>
      <xdr:colOff>303198</xdr:colOff>
      <xdr:row>36</xdr:row>
      <xdr:rowOff>174171</xdr:rowOff>
    </xdr:from>
    <xdr:to>
      <xdr:col>52</xdr:col>
      <xdr:colOff>206189</xdr:colOff>
      <xdr:row>39</xdr:row>
      <xdr:rowOff>263179</xdr:rowOff>
    </xdr:to>
    <xdr:sp macro="" textlink="">
      <xdr:nvSpPr>
        <xdr:cNvPr id="29" name="線吹き出し 2 (枠付き) 10">
          <a:extLst>
            <a:ext uri="{FF2B5EF4-FFF2-40B4-BE49-F238E27FC236}">
              <a16:creationId xmlns:a16="http://schemas.microsoft.com/office/drawing/2014/main" id="{00000000-0008-0000-0400-00001D000000}"/>
            </a:ext>
          </a:extLst>
        </xdr:cNvPr>
        <xdr:cNvSpPr/>
      </xdr:nvSpPr>
      <xdr:spPr>
        <a:xfrm>
          <a:off x="28333912" y="8893628"/>
          <a:ext cx="5781277" cy="905437"/>
        </a:xfrm>
        <a:prstGeom prst="borderCallout2">
          <a:avLst>
            <a:gd name="adj1" fmla="val -85576"/>
            <a:gd name="adj2" fmla="val -946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⑪ここの金額を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仮算定助成金交付予定額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(F) ③]</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53</xdr:col>
      <xdr:colOff>254738</xdr:colOff>
      <xdr:row>63</xdr:row>
      <xdr:rowOff>233700</xdr:rowOff>
    </xdr:from>
    <xdr:to>
      <xdr:col>67</xdr:col>
      <xdr:colOff>291352</xdr:colOff>
      <xdr:row>84</xdr:row>
      <xdr:rowOff>873</xdr:rowOff>
    </xdr:to>
    <xdr:grpSp>
      <xdr:nvGrpSpPr>
        <xdr:cNvPr id="4" name="グループ化 3">
          <a:extLst>
            <a:ext uri="{FF2B5EF4-FFF2-40B4-BE49-F238E27FC236}">
              <a16:creationId xmlns:a16="http://schemas.microsoft.com/office/drawing/2014/main" id="{00000000-0008-0000-0400-000004000000}"/>
            </a:ext>
          </a:extLst>
        </xdr:cNvPr>
        <xdr:cNvGrpSpPr/>
      </xdr:nvGrpSpPr>
      <xdr:grpSpPr>
        <a:xfrm>
          <a:off x="34947963" y="15895975"/>
          <a:ext cx="9047264" cy="4993223"/>
          <a:chOff x="38764028" y="14464938"/>
          <a:chExt cx="9035142" cy="5074919"/>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45" name="図 44">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55</xdr:col>
      <xdr:colOff>5706</xdr:colOff>
      <xdr:row>71</xdr:row>
      <xdr:rowOff>50529</xdr:rowOff>
    </xdr:from>
    <xdr:to>
      <xdr:col>67</xdr:col>
      <xdr:colOff>197224</xdr:colOff>
      <xdr:row>72</xdr:row>
      <xdr:rowOff>41564</xdr:rowOff>
    </xdr:to>
    <xdr:sp macro="" textlink="">
      <xdr:nvSpPr>
        <xdr:cNvPr id="46" name="正方形/長方形 45">
          <a:extLst>
            <a:ext uri="{FF2B5EF4-FFF2-40B4-BE49-F238E27FC236}">
              <a16:creationId xmlns:a16="http://schemas.microsoft.com/office/drawing/2014/main" id="{00000000-0008-0000-0400-00002E000000}"/>
            </a:ext>
          </a:extLst>
        </xdr:cNvPr>
        <xdr:cNvSpPr/>
      </xdr:nvSpPr>
      <xdr:spPr>
        <a:xfrm>
          <a:off x="35778142" y="17618093"/>
          <a:ext cx="8241009" cy="254271"/>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459911</xdr:colOff>
      <xdr:row>72</xdr:row>
      <xdr:rowOff>91609</xdr:rowOff>
    </xdr:from>
    <xdr:to>
      <xdr:col>55</xdr:col>
      <xdr:colOff>33378</xdr:colOff>
      <xdr:row>74</xdr:row>
      <xdr:rowOff>118503</xdr:rowOff>
    </xdr:to>
    <xdr:sp macro="" textlink="">
      <xdr:nvSpPr>
        <xdr:cNvPr id="48" name="右矢印 47">
          <a:extLst>
            <a:ext uri="{FF2B5EF4-FFF2-40B4-BE49-F238E27FC236}">
              <a16:creationId xmlns:a16="http://schemas.microsoft.com/office/drawing/2014/main" id="{00000000-0008-0000-0400-000030000000}"/>
            </a:ext>
          </a:extLst>
        </xdr:cNvPr>
        <xdr:cNvSpPr/>
      </xdr:nvSpPr>
      <xdr:spPr>
        <a:xfrm rot="20424435">
          <a:off x="33115075" y="17922409"/>
          <a:ext cx="2690739" cy="553367"/>
        </a:xfrm>
        <a:prstGeom prst="rightArrow">
          <a:avLst>
            <a:gd name="adj1" fmla="val 50000"/>
            <a:gd name="adj2" fmla="val 74587"/>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35127</xdr:colOff>
      <xdr:row>74</xdr:row>
      <xdr:rowOff>1863</xdr:rowOff>
    </xdr:from>
    <xdr:to>
      <xdr:col>50</xdr:col>
      <xdr:colOff>382221</xdr:colOff>
      <xdr:row>76</xdr:row>
      <xdr:rowOff>174174</xdr:rowOff>
    </xdr:to>
    <xdr:sp macro="" textlink="">
      <xdr:nvSpPr>
        <xdr:cNvPr id="59" name="線吹き出し 2 (枠付き) 10">
          <a:extLst>
            <a:ext uri="{FF2B5EF4-FFF2-40B4-BE49-F238E27FC236}">
              <a16:creationId xmlns:a16="http://schemas.microsoft.com/office/drawing/2014/main" id="{00000000-0008-0000-0400-00003B000000}"/>
            </a:ext>
          </a:extLst>
        </xdr:cNvPr>
        <xdr:cNvSpPr/>
      </xdr:nvSpPr>
      <xdr:spPr>
        <a:xfrm>
          <a:off x="29535413" y="18703520"/>
          <a:ext cx="4135322" cy="716597"/>
        </a:xfrm>
        <a:prstGeom prst="borderCallout2">
          <a:avLst>
            <a:gd name="adj1" fmla="val 285589"/>
            <a:gd name="adj2" fmla="val -3460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⑨ここの金額を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上記の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52</xdr:col>
      <xdr:colOff>28558</xdr:colOff>
      <xdr:row>104</xdr:row>
      <xdr:rowOff>65186</xdr:rowOff>
    </xdr:from>
    <xdr:to>
      <xdr:col>66</xdr:col>
      <xdr:colOff>427102</xdr:colOff>
      <xdr:row>126</xdr:row>
      <xdr:rowOff>76199</xdr:rowOff>
    </xdr:to>
    <xdr:grpSp>
      <xdr:nvGrpSpPr>
        <xdr:cNvPr id="49" name="グループ化 48">
          <a:extLst>
            <a:ext uri="{FF2B5EF4-FFF2-40B4-BE49-F238E27FC236}">
              <a16:creationId xmlns:a16="http://schemas.microsoft.com/office/drawing/2014/main" id="{00000000-0008-0000-0400-000031000000}"/>
            </a:ext>
          </a:extLst>
        </xdr:cNvPr>
        <xdr:cNvGrpSpPr/>
      </xdr:nvGrpSpPr>
      <xdr:grpSpPr>
        <a:xfrm>
          <a:off x="34331258" y="25995411"/>
          <a:ext cx="9113919" cy="5170388"/>
          <a:chOff x="38764028" y="14464938"/>
          <a:chExt cx="9035142" cy="5074919"/>
        </a:xfrm>
      </xdr:grpSpPr>
      <xdr:sp macro="" textlink="">
        <xdr:nvSpPr>
          <xdr:cNvPr id="50" name="正方形/長方形 49">
            <a:extLst>
              <a:ext uri="{FF2B5EF4-FFF2-40B4-BE49-F238E27FC236}">
                <a16:creationId xmlns:a16="http://schemas.microsoft.com/office/drawing/2014/main" id="{00000000-0008-0000-0400-000032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51" name="図 50">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53</xdr:col>
      <xdr:colOff>499807</xdr:colOff>
      <xdr:row>114</xdr:row>
      <xdr:rowOff>98740</xdr:rowOff>
    </xdr:from>
    <xdr:to>
      <xdr:col>66</xdr:col>
      <xdr:colOff>393127</xdr:colOff>
      <xdr:row>115</xdr:row>
      <xdr:rowOff>91952</xdr:rowOff>
    </xdr:to>
    <xdr:sp macro="" textlink="">
      <xdr:nvSpPr>
        <xdr:cNvPr id="52" name="正方形/長方形 51">
          <a:extLst>
            <a:ext uri="{FF2B5EF4-FFF2-40B4-BE49-F238E27FC236}">
              <a16:creationId xmlns:a16="http://schemas.microsoft.com/office/drawing/2014/main" id="{00000000-0008-0000-0400-000034000000}"/>
            </a:ext>
          </a:extLst>
        </xdr:cNvPr>
        <xdr:cNvSpPr/>
      </xdr:nvSpPr>
      <xdr:spPr>
        <a:xfrm>
          <a:off x="35612767" y="29207140"/>
          <a:ext cx="8336280" cy="267532"/>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485887</xdr:colOff>
      <xdr:row>114</xdr:row>
      <xdr:rowOff>29455</xdr:rowOff>
    </xdr:from>
    <xdr:to>
      <xdr:col>53</xdr:col>
      <xdr:colOff>467957</xdr:colOff>
      <xdr:row>115</xdr:row>
      <xdr:rowOff>200809</xdr:rowOff>
    </xdr:to>
    <xdr:sp macro="" textlink="">
      <xdr:nvSpPr>
        <xdr:cNvPr id="54" name="右矢印 53">
          <a:extLst>
            <a:ext uri="{FF2B5EF4-FFF2-40B4-BE49-F238E27FC236}">
              <a16:creationId xmlns:a16="http://schemas.microsoft.com/office/drawing/2014/main" id="{00000000-0008-0000-0400-000036000000}"/>
            </a:ext>
          </a:extLst>
        </xdr:cNvPr>
        <xdr:cNvSpPr/>
      </xdr:nvSpPr>
      <xdr:spPr>
        <a:xfrm>
          <a:off x="34562527" y="29137855"/>
          <a:ext cx="1018390" cy="44567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43880</xdr:colOff>
      <xdr:row>142</xdr:row>
      <xdr:rowOff>31935</xdr:rowOff>
    </xdr:from>
    <xdr:to>
      <xdr:col>68</xdr:col>
      <xdr:colOff>431339</xdr:colOff>
      <xdr:row>164</xdr:row>
      <xdr:rowOff>15239</xdr:rowOff>
    </xdr:to>
    <xdr:grpSp>
      <xdr:nvGrpSpPr>
        <xdr:cNvPr id="55" name="グループ化 54">
          <a:extLst>
            <a:ext uri="{FF2B5EF4-FFF2-40B4-BE49-F238E27FC236}">
              <a16:creationId xmlns:a16="http://schemas.microsoft.com/office/drawing/2014/main" id="{00000000-0008-0000-0400-000037000000}"/>
            </a:ext>
          </a:extLst>
        </xdr:cNvPr>
        <xdr:cNvGrpSpPr/>
      </xdr:nvGrpSpPr>
      <xdr:grpSpPr>
        <a:xfrm>
          <a:off x="35775330" y="35423660"/>
          <a:ext cx="9039334" cy="5002979"/>
          <a:chOff x="38764028" y="14464938"/>
          <a:chExt cx="9035142" cy="5074919"/>
        </a:xfrm>
      </xdr:grpSpPr>
      <xdr:sp macro="" textlink="">
        <xdr:nvSpPr>
          <xdr:cNvPr id="57" name="正方形/長方形 56">
            <a:extLst>
              <a:ext uri="{FF2B5EF4-FFF2-40B4-BE49-F238E27FC236}">
                <a16:creationId xmlns:a16="http://schemas.microsoft.com/office/drawing/2014/main" id="{00000000-0008-0000-0400-000039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64" name="図 63">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56</xdr:col>
      <xdr:colOff>238037</xdr:colOff>
      <xdr:row>153</xdr:row>
      <xdr:rowOff>107053</xdr:rowOff>
    </xdr:from>
    <xdr:to>
      <xdr:col>68</xdr:col>
      <xdr:colOff>383509</xdr:colOff>
      <xdr:row>154</xdr:row>
      <xdr:rowOff>100265</xdr:rowOff>
    </xdr:to>
    <xdr:sp macro="" textlink="">
      <xdr:nvSpPr>
        <xdr:cNvPr id="65" name="正方形/長方形 64">
          <a:extLst>
            <a:ext uri="{FF2B5EF4-FFF2-40B4-BE49-F238E27FC236}">
              <a16:creationId xmlns:a16="http://schemas.microsoft.com/office/drawing/2014/main" id="{00000000-0008-0000-0400-000041000000}"/>
            </a:ext>
          </a:extLst>
        </xdr:cNvPr>
        <xdr:cNvSpPr/>
      </xdr:nvSpPr>
      <xdr:spPr>
        <a:xfrm>
          <a:off x="36661637" y="37846835"/>
          <a:ext cx="8236527" cy="256448"/>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154845</xdr:colOff>
      <xdr:row>152</xdr:row>
      <xdr:rowOff>231732</xdr:rowOff>
    </xdr:from>
    <xdr:to>
      <xdr:col>56</xdr:col>
      <xdr:colOff>136915</xdr:colOff>
      <xdr:row>154</xdr:row>
      <xdr:rowOff>128765</xdr:rowOff>
    </xdr:to>
    <xdr:sp macro="" textlink="">
      <xdr:nvSpPr>
        <xdr:cNvPr id="66" name="右矢印 65">
          <a:extLst>
            <a:ext uri="{FF2B5EF4-FFF2-40B4-BE49-F238E27FC236}">
              <a16:creationId xmlns:a16="http://schemas.microsoft.com/office/drawing/2014/main" id="{00000000-0008-0000-0400-000042000000}"/>
            </a:ext>
          </a:extLst>
        </xdr:cNvPr>
        <xdr:cNvSpPr/>
      </xdr:nvSpPr>
      <xdr:spPr>
        <a:xfrm>
          <a:off x="35539354" y="37708277"/>
          <a:ext cx="1021161" cy="423506"/>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100</xdr:col>
      <xdr:colOff>472293</xdr:colOff>
      <xdr:row>12</xdr:row>
      <xdr:rowOff>215736</xdr:rowOff>
    </xdr:from>
    <xdr:ext cx="3299460" cy="783772"/>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39349533" y="2768436"/>
          <a:ext cx="3299460" cy="78377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住戸タイプの枠が足りない場合は、</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シートをコピーしてください。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81</xdr:col>
      <xdr:colOff>312820</xdr:colOff>
      <xdr:row>3</xdr:row>
      <xdr:rowOff>56061</xdr:rowOff>
    </xdr:from>
    <xdr:to>
      <xdr:col>84</xdr:col>
      <xdr:colOff>354381</xdr:colOff>
      <xdr:row>6</xdr:row>
      <xdr:rowOff>108858</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28758280" y="719001"/>
          <a:ext cx="1725581" cy="609057"/>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①住戸タイプを記入してください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89</xdr:col>
      <xdr:colOff>472904</xdr:colOff>
      <xdr:row>3</xdr:row>
      <xdr:rowOff>202633</xdr:rowOff>
    </xdr:from>
    <xdr:to>
      <xdr:col>97</xdr:col>
      <xdr:colOff>424541</xdr:colOff>
      <xdr:row>7</xdr:row>
      <xdr:rowOff>206828</xdr:rowOff>
    </xdr:to>
    <xdr:sp macro="" textlink="">
      <xdr:nvSpPr>
        <xdr:cNvPr id="4" name="線吹き出し 2 (枠付き) 10">
          <a:extLst>
            <a:ext uri="{FF2B5EF4-FFF2-40B4-BE49-F238E27FC236}">
              <a16:creationId xmlns:a16="http://schemas.microsoft.com/office/drawing/2014/main" id="{00000000-0008-0000-0500-000004000000}"/>
            </a:ext>
          </a:extLst>
        </xdr:cNvPr>
        <xdr:cNvSpPr/>
      </xdr:nvSpPr>
      <xdr:spPr>
        <a:xfrm>
          <a:off x="33063644" y="865573"/>
          <a:ext cx="4218837" cy="827155"/>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②改修や現況図面作成を行う住戸数を住戸タイプ別に記入してください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93</xdr:col>
      <xdr:colOff>194469</xdr:colOff>
      <xdr:row>12</xdr:row>
      <xdr:rowOff>137992</xdr:rowOff>
    </xdr:from>
    <xdr:to>
      <xdr:col>99</xdr:col>
      <xdr:colOff>32657</xdr:colOff>
      <xdr:row>15</xdr:row>
      <xdr:rowOff>108858</xdr:rowOff>
    </xdr:to>
    <xdr:sp macro="" textlink="">
      <xdr:nvSpPr>
        <xdr:cNvPr id="5" name="線吹き出し 2 (枠付き) 10">
          <a:extLst>
            <a:ext uri="{FF2B5EF4-FFF2-40B4-BE49-F238E27FC236}">
              <a16:creationId xmlns:a16="http://schemas.microsoft.com/office/drawing/2014/main" id="{00000000-0008-0000-0500-000005000000}"/>
            </a:ext>
          </a:extLst>
        </xdr:cNvPr>
        <xdr:cNvSpPr/>
      </xdr:nvSpPr>
      <xdr:spPr>
        <a:xfrm>
          <a:off x="34857849" y="2690692"/>
          <a:ext cx="3366248" cy="770966"/>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⑨住戸タイプ別に各改修の項目ごとに助成対象経費を記入してください</a:t>
          </a:r>
          <a:r>
            <a:rPr kumimoji="1" lang="ja-JP"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endPar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75</xdr:col>
      <xdr:colOff>1646640</xdr:colOff>
      <xdr:row>45</xdr:row>
      <xdr:rowOff>77480</xdr:rowOff>
    </xdr:from>
    <xdr:to>
      <xdr:col>79</xdr:col>
      <xdr:colOff>102470</xdr:colOff>
      <xdr:row>49</xdr:row>
      <xdr:rowOff>127152</xdr:rowOff>
    </xdr:to>
    <xdr:sp macro="" textlink="">
      <xdr:nvSpPr>
        <xdr:cNvPr id="6" name="線吹き出し 2 (枠付き) 10">
          <a:extLst>
            <a:ext uri="{FF2B5EF4-FFF2-40B4-BE49-F238E27FC236}">
              <a16:creationId xmlns:a16="http://schemas.microsoft.com/office/drawing/2014/main" id="{00000000-0008-0000-0500-000006000000}"/>
            </a:ext>
          </a:extLst>
        </xdr:cNvPr>
        <xdr:cNvSpPr/>
      </xdr:nvSpPr>
      <xdr:spPr>
        <a:xfrm>
          <a:off x="24369480" y="10852160"/>
          <a:ext cx="2684930" cy="964072"/>
        </a:xfrm>
        <a:prstGeom prst="borderCallout2">
          <a:avLst>
            <a:gd name="adj1" fmla="val 92091"/>
            <a:gd name="adj2" fmla="val -89880"/>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③該当する改修方法をプルダウンより選択してください。</a:t>
          </a:r>
        </a:p>
      </xdr:txBody>
    </xdr:sp>
    <xdr:clientData/>
  </xdr:twoCellAnchor>
  <xdr:twoCellAnchor>
    <xdr:from>
      <xdr:col>82</xdr:col>
      <xdr:colOff>340400</xdr:colOff>
      <xdr:row>51</xdr:row>
      <xdr:rowOff>131269</xdr:rowOff>
    </xdr:from>
    <xdr:to>
      <xdr:col>90</xdr:col>
      <xdr:colOff>261258</xdr:colOff>
      <xdr:row>55</xdr:row>
      <xdr:rowOff>56044</xdr:rowOff>
    </xdr:to>
    <xdr:sp macro="" textlink="">
      <xdr:nvSpPr>
        <xdr:cNvPr id="7" name="線吹き出し 2 (枠付き) 10">
          <a:extLst>
            <a:ext uri="{FF2B5EF4-FFF2-40B4-BE49-F238E27FC236}">
              <a16:creationId xmlns:a16="http://schemas.microsoft.com/office/drawing/2014/main" id="{00000000-0008-0000-0500-000007000000}"/>
            </a:ext>
          </a:extLst>
        </xdr:cNvPr>
        <xdr:cNvSpPr/>
      </xdr:nvSpPr>
      <xdr:spPr>
        <a:xfrm>
          <a:off x="29433560" y="12125149"/>
          <a:ext cx="4066138" cy="930615"/>
        </a:xfrm>
        <a:prstGeom prst="borderCallout2">
          <a:avLst>
            <a:gd name="adj1" fmla="val 31859"/>
            <a:gd name="adj2" fmla="val -22090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④費用明細書に網戸やシャッター等が含まれてまれていないか内容を確認してプルダウンでチェックをしてください。</a:t>
          </a:r>
        </a:p>
      </xdr:txBody>
    </xdr:sp>
    <xdr:clientData/>
  </xdr:twoCellAnchor>
  <xdr:twoCellAnchor>
    <xdr:from>
      <xdr:col>79</xdr:col>
      <xdr:colOff>1030301</xdr:colOff>
      <xdr:row>64</xdr:row>
      <xdr:rowOff>198822</xdr:rowOff>
    </xdr:from>
    <xdr:to>
      <xdr:col>85</xdr:col>
      <xdr:colOff>314676</xdr:colOff>
      <xdr:row>68</xdr:row>
      <xdr:rowOff>66258</xdr:rowOff>
    </xdr:to>
    <xdr:sp macro="" textlink="">
      <xdr:nvSpPr>
        <xdr:cNvPr id="8" name="線吹き出し 2 (枠付き) 10">
          <a:extLst>
            <a:ext uri="{FF2B5EF4-FFF2-40B4-BE49-F238E27FC236}">
              <a16:creationId xmlns:a16="http://schemas.microsoft.com/office/drawing/2014/main" id="{00000000-0008-0000-0500-000008000000}"/>
            </a:ext>
          </a:extLst>
        </xdr:cNvPr>
        <xdr:cNvSpPr/>
      </xdr:nvSpPr>
      <xdr:spPr>
        <a:xfrm>
          <a:off x="27982241" y="15705522"/>
          <a:ext cx="2850535" cy="934236"/>
        </a:xfrm>
        <a:prstGeom prst="borderCallout2">
          <a:avLst>
            <a:gd name="adj1" fmla="val -128293"/>
            <a:gd name="adj2" fmla="val -18695"/>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⑦助成対象となる材料費を税抜き金額で記入してください</a:t>
          </a:r>
        </a:p>
      </xdr:txBody>
    </xdr:sp>
    <xdr:clientData/>
  </xdr:twoCellAnchor>
  <xdr:twoCellAnchor>
    <xdr:from>
      <xdr:col>75</xdr:col>
      <xdr:colOff>1349828</xdr:colOff>
      <xdr:row>66</xdr:row>
      <xdr:rowOff>43544</xdr:rowOff>
    </xdr:from>
    <xdr:to>
      <xdr:col>79</xdr:col>
      <xdr:colOff>230520</xdr:colOff>
      <xdr:row>69</xdr:row>
      <xdr:rowOff>179918</xdr:rowOff>
    </xdr:to>
    <xdr:sp macro="" textlink="">
      <xdr:nvSpPr>
        <xdr:cNvPr id="9" name="線吹き出し 2 (枠付き) 10">
          <a:extLst>
            <a:ext uri="{FF2B5EF4-FFF2-40B4-BE49-F238E27FC236}">
              <a16:creationId xmlns:a16="http://schemas.microsoft.com/office/drawing/2014/main" id="{00000000-0008-0000-0500-000009000000}"/>
            </a:ext>
          </a:extLst>
        </xdr:cNvPr>
        <xdr:cNvSpPr/>
      </xdr:nvSpPr>
      <xdr:spPr>
        <a:xfrm>
          <a:off x="24072668" y="16083644"/>
          <a:ext cx="3109792" cy="936474"/>
        </a:xfrm>
        <a:prstGeom prst="borderCallout2">
          <a:avLst>
            <a:gd name="adj1" fmla="val -32247"/>
            <a:gd name="adj2" fmla="val -80138"/>
            <a:gd name="adj3" fmla="val 1898"/>
            <a:gd name="adj4" fmla="val 112"/>
            <a:gd name="adj5" fmla="val 47601"/>
            <a:gd name="adj6" fmla="val -53"/>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⑥国の断熱リフォーム支援事業又は先進的窓リノベ事業で登録されている登録番号を記入してください</a:t>
          </a:r>
        </a:p>
      </xdr:txBody>
    </xdr:sp>
    <xdr:clientData/>
  </xdr:twoCellAnchor>
  <xdr:twoCellAnchor>
    <xdr:from>
      <xdr:col>72</xdr:col>
      <xdr:colOff>370114</xdr:colOff>
      <xdr:row>67</xdr:row>
      <xdr:rowOff>97971</xdr:rowOff>
    </xdr:from>
    <xdr:to>
      <xdr:col>75</xdr:col>
      <xdr:colOff>669456</xdr:colOff>
      <xdr:row>71</xdr:row>
      <xdr:rowOff>27901</xdr:rowOff>
    </xdr:to>
    <xdr:sp macro="" textlink="">
      <xdr:nvSpPr>
        <xdr:cNvPr id="10" name="線吹き出し 2 (枠付き) 10">
          <a:extLst>
            <a:ext uri="{FF2B5EF4-FFF2-40B4-BE49-F238E27FC236}">
              <a16:creationId xmlns:a16="http://schemas.microsoft.com/office/drawing/2014/main" id="{00000000-0008-0000-0500-00000A000000}"/>
            </a:ext>
          </a:extLst>
        </xdr:cNvPr>
        <xdr:cNvSpPr/>
      </xdr:nvSpPr>
      <xdr:spPr>
        <a:xfrm>
          <a:off x="20517394" y="16404771"/>
          <a:ext cx="2874902" cy="928150"/>
        </a:xfrm>
        <a:prstGeom prst="borderCallout2">
          <a:avLst>
            <a:gd name="adj1" fmla="val -67199"/>
            <a:gd name="adj2" fmla="val 361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⑤窓・ガラス番号は、平面図と整合性がとれるように記入してください。</a:t>
          </a:r>
        </a:p>
      </xdr:txBody>
    </xdr:sp>
    <xdr:clientData/>
  </xdr:twoCellAnchor>
  <xdr:twoCellAnchor editAs="oneCell">
    <xdr:from>
      <xdr:col>72</xdr:col>
      <xdr:colOff>15016</xdr:colOff>
      <xdr:row>74</xdr:row>
      <xdr:rowOff>89647</xdr:rowOff>
    </xdr:from>
    <xdr:to>
      <xdr:col>75</xdr:col>
      <xdr:colOff>76199</xdr:colOff>
      <xdr:row>84</xdr:row>
      <xdr:rowOff>135930</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20162296" y="18042367"/>
          <a:ext cx="2636743" cy="2614223"/>
        </a:xfrm>
        <a:prstGeom prst="rect">
          <a:avLst/>
        </a:prstGeom>
      </xdr:spPr>
    </xdr:pic>
    <xdr:clientData/>
  </xdr:twoCellAnchor>
  <xdr:twoCellAnchor>
    <xdr:from>
      <xdr:col>75</xdr:col>
      <xdr:colOff>584678</xdr:colOff>
      <xdr:row>78</xdr:row>
      <xdr:rowOff>38085</xdr:rowOff>
    </xdr:from>
    <xdr:to>
      <xdr:col>79</xdr:col>
      <xdr:colOff>97973</xdr:colOff>
      <xdr:row>80</xdr:row>
      <xdr:rowOff>261596</xdr:rowOff>
    </xdr:to>
    <xdr:sp macro="" textlink="">
      <xdr:nvSpPr>
        <xdr:cNvPr id="12" name="線吹き出し 2 (枠付き) 10">
          <a:extLst>
            <a:ext uri="{FF2B5EF4-FFF2-40B4-BE49-F238E27FC236}">
              <a16:creationId xmlns:a16="http://schemas.microsoft.com/office/drawing/2014/main" id="{00000000-0008-0000-0500-00000C000000}"/>
            </a:ext>
          </a:extLst>
        </xdr:cNvPr>
        <xdr:cNvSpPr/>
      </xdr:nvSpPr>
      <xdr:spPr>
        <a:xfrm>
          <a:off x="23307518" y="19057605"/>
          <a:ext cx="3742395" cy="756911"/>
        </a:xfrm>
        <a:prstGeom prst="borderCallout2">
          <a:avLst>
            <a:gd name="adj1" fmla="val -91236"/>
            <a:gd name="adj2" fmla="val 112508"/>
            <a:gd name="adj3" fmla="val -22204"/>
            <a:gd name="adj4" fmla="val 102410"/>
            <a:gd name="adj5" fmla="val -4637"/>
            <a:gd name="adj6" fmla="val 100562"/>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⑧高断熱窓の改修に必要な経費のうち、</a:t>
          </a: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助成対象となる工事費のみを記入してください。</a:t>
          </a: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72</xdr:col>
      <xdr:colOff>190500</xdr:colOff>
      <xdr:row>1</xdr:row>
      <xdr:rowOff>95250</xdr:rowOff>
    </xdr:from>
    <xdr:to>
      <xdr:col>74</xdr:col>
      <xdr:colOff>836653</xdr:colOff>
      <xdr:row>4</xdr:row>
      <xdr:rowOff>46686</xdr:rowOff>
    </xdr:to>
    <xdr:sp macro="" textlink="">
      <xdr:nvSpPr>
        <xdr:cNvPr id="13" name="四角形: 角を丸くする 11">
          <a:extLst>
            <a:ext uri="{FF2B5EF4-FFF2-40B4-BE49-F238E27FC236}">
              <a16:creationId xmlns:a16="http://schemas.microsoft.com/office/drawing/2014/main" id="{00000000-0008-0000-0500-00000D000000}"/>
            </a:ext>
          </a:extLst>
        </xdr:cNvPr>
        <xdr:cNvSpPr/>
      </xdr:nvSpPr>
      <xdr:spPr>
        <a:xfrm>
          <a:off x="20337780" y="346710"/>
          <a:ext cx="2383513" cy="606756"/>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78</xdr:col>
      <xdr:colOff>900545</xdr:colOff>
      <xdr:row>36</xdr:row>
      <xdr:rowOff>10886</xdr:rowOff>
    </xdr:from>
    <xdr:to>
      <xdr:col>80</xdr:col>
      <xdr:colOff>141514</xdr:colOff>
      <xdr:row>45</xdr:row>
      <xdr:rowOff>54429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a:off x="26785685" y="8591006"/>
          <a:ext cx="1412669" cy="2238103"/>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874816</xdr:colOff>
      <xdr:row>30</xdr:row>
      <xdr:rowOff>195943</xdr:rowOff>
    </xdr:from>
    <xdr:to>
      <xdr:col>80</xdr:col>
      <xdr:colOff>141515</xdr:colOff>
      <xdr:row>35</xdr:row>
      <xdr:rowOff>43543</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26759956" y="7221583"/>
          <a:ext cx="1438399" cy="1135380"/>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213872</xdr:colOff>
      <xdr:row>99</xdr:row>
      <xdr:rowOff>187938</xdr:rowOff>
    </xdr:from>
    <xdr:to>
      <xdr:col>82</xdr:col>
      <xdr:colOff>118734</xdr:colOff>
      <xdr:row>103</xdr:row>
      <xdr:rowOff>55373</xdr:rowOff>
    </xdr:to>
    <xdr:sp macro="" textlink="">
      <xdr:nvSpPr>
        <xdr:cNvPr id="16" name="線吹き出し 2 (枠付き) 10">
          <a:extLst>
            <a:ext uri="{FF2B5EF4-FFF2-40B4-BE49-F238E27FC236}">
              <a16:creationId xmlns:a16="http://schemas.microsoft.com/office/drawing/2014/main" id="{00000000-0008-0000-0500-000010000000}"/>
            </a:ext>
          </a:extLst>
        </xdr:cNvPr>
        <xdr:cNvSpPr/>
      </xdr:nvSpPr>
      <xdr:spPr>
        <a:xfrm>
          <a:off x="26099012" y="24350958"/>
          <a:ext cx="3112882" cy="934235"/>
        </a:xfrm>
        <a:prstGeom prst="borderCallout2">
          <a:avLst>
            <a:gd name="adj1" fmla="val -67944"/>
            <a:gd name="adj2" fmla="val 8726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助成対象となる材料費を税抜きで記入してください</a:t>
          </a:r>
        </a:p>
      </xdr:txBody>
    </xdr:sp>
    <xdr:clientData/>
  </xdr:twoCellAnchor>
  <xdr:twoCellAnchor>
    <xdr:from>
      <xdr:col>71</xdr:col>
      <xdr:colOff>544287</xdr:colOff>
      <xdr:row>99</xdr:row>
      <xdr:rowOff>174171</xdr:rowOff>
    </xdr:from>
    <xdr:to>
      <xdr:col>75</xdr:col>
      <xdr:colOff>157827</xdr:colOff>
      <xdr:row>103</xdr:row>
      <xdr:rowOff>27902</xdr:rowOff>
    </xdr:to>
    <xdr:sp macro="" textlink="">
      <xdr:nvSpPr>
        <xdr:cNvPr id="17" name="線吹き出し 2 (枠付き) 10">
          <a:extLst>
            <a:ext uri="{FF2B5EF4-FFF2-40B4-BE49-F238E27FC236}">
              <a16:creationId xmlns:a16="http://schemas.microsoft.com/office/drawing/2014/main" id="{00000000-0008-0000-0500-000011000000}"/>
            </a:ext>
          </a:extLst>
        </xdr:cNvPr>
        <xdr:cNvSpPr/>
      </xdr:nvSpPr>
      <xdr:spPr>
        <a:xfrm>
          <a:off x="20005767" y="24337191"/>
          <a:ext cx="2874900" cy="920531"/>
        </a:xfrm>
        <a:prstGeom prst="borderCallout2">
          <a:avLst>
            <a:gd name="adj1" fmla="val -130736"/>
            <a:gd name="adj2" fmla="val 24406"/>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平面図と整合性がとれるように記入してください。</a:t>
          </a:r>
        </a:p>
      </xdr:txBody>
    </xdr:sp>
    <xdr:clientData/>
  </xdr:twoCellAnchor>
  <xdr:twoCellAnchor>
    <xdr:from>
      <xdr:col>74</xdr:col>
      <xdr:colOff>429985</xdr:colOff>
      <xdr:row>103</xdr:row>
      <xdr:rowOff>121343</xdr:rowOff>
    </xdr:from>
    <xdr:to>
      <xdr:col>78</xdr:col>
      <xdr:colOff>936172</xdr:colOff>
      <xdr:row>106</xdr:row>
      <xdr:rowOff>249121</xdr:rowOff>
    </xdr:to>
    <xdr:sp macro="" textlink="">
      <xdr:nvSpPr>
        <xdr:cNvPr id="18" name="線吹き出し 2 (枠付き) 10">
          <a:extLst>
            <a:ext uri="{FF2B5EF4-FFF2-40B4-BE49-F238E27FC236}">
              <a16:creationId xmlns:a16="http://schemas.microsoft.com/office/drawing/2014/main" id="{00000000-0008-0000-0500-000012000000}"/>
            </a:ext>
          </a:extLst>
        </xdr:cNvPr>
        <xdr:cNvSpPr/>
      </xdr:nvSpPr>
      <xdr:spPr>
        <a:xfrm>
          <a:off x="22314625" y="25351163"/>
          <a:ext cx="4506687" cy="927878"/>
        </a:xfrm>
        <a:prstGeom prst="borderCallout2">
          <a:avLst>
            <a:gd name="adj1" fmla="val -237881"/>
            <a:gd name="adj2" fmla="val 33679"/>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ドアの要件を証明する書類と整合性が取れるよう製品名を記入してください。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製品名は断熱仕様（</a:t>
          </a:r>
          <a:r>
            <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K</a:t>
          </a: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仕様等）型番まで記入してください。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85</xdr:col>
      <xdr:colOff>285971</xdr:colOff>
      <xdr:row>97</xdr:row>
      <xdr:rowOff>185698</xdr:rowOff>
    </xdr:from>
    <xdr:to>
      <xdr:col>93</xdr:col>
      <xdr:colOff>587828</xdr:colOff>
      <xdr:row>101</xdr:row>
      <xdr:rowOff>34273</xdr:rowOff>
    </xdr:to>
    <xdr:sp macro="" textlink="">
      <xdr:nvSpPr>
        <xdr:cNvPr id="19" name="線吹き出し 2 (枠付き) 10">
          <a:extLst>
            <a:ext uri="{FF2B5EF4-FFF2-40B4-BE49-F238E27FC236}">
              <a16:creationId xmlns:a16="http://schemas.microsoft.com/office/drawing/2014/main" id="{00000000-0008-0000-0500-000013000000}"/>
            </a:ext>
          </a:extLst>
        </xdr:cNvPr>
        <xdr:cNvSpPr/>
      </xdr:nvSpPr>
      <xdr:spPr>
        <a:xfrm>
          <a:off x="30804071" y="23815318"/>
          <a:ext cx="4447137" cy="915375"/>
        </a:xfrm>
        <a:prstGeom prst="borderCallout2">
          <a:avLst>
            <a:gd name="adj1" fmla="val -198134"/>
            <a:gd name="adj2" fmla="val -220178"/>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助成対象外の経費が含まれてまれていないか内容を確認してプルダウンでチェックをしてください。</a:t>
          </a:r>
        </a:p>
      </xdr:txBody>
    </xdr:sp>
    <xdr:clientData/>
  </xdr:twoCellAnchor>
  <xdr:twoCellAnchor>
    <xdr:from>
      <xdr:col>73</xdr:col>
      <xdr:colOff>83934</xdr:colOff>
      <xdr:row>115</xdr:row>
      <xdr:rowOff>114284</xdr:rowOff>
    </xdr:from>
    <xdr:to>
      <xdr:col>78</xdr:col>
      <xdr:colOff>564153</xdr:colOff>
      <xdr:row>118</xdr:row>
      <xdr:rowOff>65652</xdr:rowOff>
    </xdr:to>
    <xdr:sp macro="" textlink="">
      <xdr:nvSpPr>
        <xdr:cNvPr id="20" name="線吹き出し 2 (枠付き) 10">
          <a:extLst>
            <a:ext uri="{FF2B5EF4-FFF2-40B4-BE49-F238E27FC236}">
              <a16:creationId xmlns:a16="http://schemas.microsoft.com/office/drawing/2014/main" id="{00000000-0008-0000-0500-000014000000}"/>
            </a:ext>
          </a:extLst>
        </xdr:cNvPr>
        <xdr:cNvSpPr/>
      </xdr:nvSpPr>
      <xdr:spPr>
        <a:xfrm>
          <a:off x="21069414" y="28323524"/>
          <a:ext cx="5379879" cy="751468"/>
        </a:xfrm>
        <a:prstGeom prst="borderCallout2">
          <a:avLst>
            <a:gd name="adj1" fmla="val -81312"/>
            <a:gd name="adj2" fmla="val 38061"/>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必要な経費のうち、助成対象となる工事費のみを記入してください。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73</xdr:col>
      <xdr:colOff>138363</xdr:colOff>
      <xdr:row>152</xdr:row>
      <xdr:rowOff>59857</xdr:rowOff>
    </xdr:from>
    <xdr:to>
      <xdr:col>78</xdr:col>
      <xdr:colOff>618582</xdr:colOff>
      <xdr:row>155</xdr:row>
      <xdr:rowOff>11224</xdr:rowOff>
    </xdr:to>
    <xdr:sp macro="" textlink="">
      <xdr:nvSpPr>
        <xdr:cNvPr id="21" name="線吹き出し 2 (枠付き) 10">
          <a:extLst>
            <a:ext uri="{FF2B5EF4-FFF2-40B4-BE49-F238E27FC236}">
              <a16:creationId xmlns:a16="http://schemas.microsoft.com/office/drawing/2014/main" id="{00000000-0008-0000-0500-000015000000}"/>
            </a:ext>
          </a:extLst>
        </xdr:cNvPr>
        <xdr:cNvSpPr/>
      </xdr:nvSpPr>
      <xdr:spPr>
        <a:xfrm>
          <a:off x="21123843" y="37557877"/>
          <a:ext cx="5379879" cy="751467"/>
        </a:xfrm>
        <a:prstGeom prst="borderCallout2">
          <a:avLst>
            <a:gd name="adj1" fmla="val -64299"/>
            <a:gd name="adj2" fmla="val 3765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必要な経費のうち、助成対象となるもののみを記入してください。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79</xdr:col>
      <xdr:colOff>1019297</xdr:colOff>
      <xdr:row>83</xdr:row>
      <xdr:rowOff>107866</xdr:rowOff>
    </xdr:from>
    <xdr:to>
      <xdr:col>92</xdr:col>
      <xdr:colOff>110837</xdr:colOff>
      <xdr:row>85</xdr:row>
      <xdr:rowOff>69272</xdr:rowOff>
    </xdr:to>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27971237" y="20460886"/>
          <a:ext cx="6414360" cy="433846"/>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990600</xdr:colOff>
      <xdr:row>121</xdr:row>
      <xdr:rowOff>28816</xdr:rowOff>
    </xdr:from>
    <xdr:to>
      <xdr:col>91</xdr:col>
      <xdr:colOff>326571</xdr:colOff>
      <xdr:row>123</xdr:row>
      <xdr:rowOff>115902</xdr:rowOff>
    </xdr:to>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27942540" y="29838256"/>
          <a:ext cx="6011091" cy="559526"/>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84</xdr:col>
      <xdr:colOff>199209</xdr:colOff>
      <xdr:row>115</xdr:row>
      <xdr:rowOff>250372</xdr:rowOff>
    </xdr:from>
    <xdr:to>
      <xdr:col>91</xdr:col>
      <xdr:colOff>446443</xdr:colOff>
      <xdr:row>119</xdr:row>
      <xdr:rowOff>170331</xdr:rowOff>
    </xdr:to>
    <xdr:sp macro="" textlink="">
      <xdr:nvSpPr>
        <xdr:cNvPr id="24" name="線吹き出し 2 (枠付き) 10">
          <a:extLst>
            <a:ext uri="{FF2B5EF4-FFF2-40B4-BE49-F238E27FC236}">
              <a16:creationId xmlns:a16="http://schemas.microsoft.com/office/drawing/2014/main" id="{00000000-0008-0000-0500-000018000000}"/>
            </a:ext>
          </a:extLst>
        </xdr:cNvPr>
        <xdr:cNvSpPr/>
      </xdr:nvSpPr>
      <xdr:spPr>
        <a:xfrm>
          <a:off x="30328689" y="28459612"/>
          <a:ext cx="3744814" cy="986759"/>
        </a:xfrm>
        <a:prstGeom prst="borderCallout2">
          <a:avLst>
            <a:gd name="adj1" fmla="val 134155"/>
            <a:gd name="adj2" fmla="val -3032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最上記表の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79</xdr:col>
      <xdr:colOff>979714</xdr:colOff>
      <xdr:row>158</xdr:row>
      <xdr:rowOff>96983</xdr:rowOff>
    </xdr:from>
    <xdr:to>
      <xdr:col>92</xdr:col>
      <xdr:colOff>174172</xdr:colOff>
      <xdr:row>160</xdr:row>
      <xdr:rowOff>141515</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a:xfrm>
          <a:off x="48615600" y="41484469"/>
          <a:ext cx="6574972" cy="512617"/>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379515</xdr:colOff>
      <xdr:row>152</xdr:row>
      <xdr:rowOff>62345</xdr:rowOff>
    </xdr:from>
    <xdr:to>
      <xdr:col>94</xdr:col>
      <xdr:colOff>143493</xdr:colOff>
      <xdr:row>155</xdr:row>
      <xdr:rowOff>254448</xdr:rowOff>
    </xdr:to>
    <xdr:sp macro="" textlink="">
      <xdr:nvSpPr>
        <xdr:cNvPr id="26" name="線吹き出し 2 (枠付き) 10">
          <a:extLst>
            <a:ext uri="{FF2B5EF4-FFF2-40B4-BE49-F238E27FC236}">
              <a16:creationId xmlns:a16="http://schemas.microsoft.com/office/drawing/2014/main" id="{00000000-0008-0000-0500-00001A000000}"/>
            </a:ext>
          </a:extLst>
        </xdr:cNvPr>
        <xdr:cNvSpPr/>
      </xdr:nvSpPr>
      <xdr:spPr>
        <a:xfrm>
          <a:off x="31545315" y="37560365"/>
          <a:ext cx="3909258" cy="992203"/>
        </a:xfrm>
        <a:prstGeom prst="borderCallout2">
          <a:avLst>
            <a:gd name="adj1" fmla="val 168022"/>
            <a:gd name="adj2" fmla="val -28204"/>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最上記表の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93</xdr:col>
      <xdr:colOff>10883</xdr:colOff>
      <xdr:row>18</xdr:row>
      <xdr:rowOff>151343</xdr:rowOff>
    </xdr:from>
    <xdr:to>
      <xdr:col>100</xdr:col>
      <xdr:colOff>522509</xdr:colOff>
      <xdr:row>45</xdr:row>
      <xdr:rowOff>21770</xdr:rowOff>
    </xdr:to>
    <xdr:grpSp>
      <xdr:nvGrpSpPr>
        <xdr:cNvPr id="27" name="グループ化 26">
          <a:extLst>
            <a:ext uri="{FF2B5EF4-FFF2-40B4-BE49-F238E27FC236}">
              <a16:creationId xmlns:a16="http://schemas.microsoft.com/office/drawing/2014/main" id="{00000000-0008-0000-0500-00001B000000}"/>
            </a:ext>
          </a:extLst>
        </xdr:cNvPr>
        <xdr:cNvGrpSpPr/>
      </xdr:nvGrpSpPr>
      <xdr:grpSpPr>
        <a:xfrm>
          <a:off x="55415994" y="4478414"/>
          <a:ext cx="4736190" cy="6646785"/>
          <a:chOff x="42471515" y="6335485"/>
          <a:chExt cx="4862848" cy="7883509"/>
        </a:xfrm>
      </xdr:grpSpPr>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2476057" y="6335485"/>
            <a:ext cx="4855028" cy="787037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29" name="図 28">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71515" y="6355069"/>
            <a:ext cx="4862848" cy="7863925"/>
          </a:xfrm>
          <a:prstGeom prst="rect">
            <a:avLst/>
          </a:prstGeom>
        </xdr:spPr>
        <xdr:style>
          <a:lnRef idx="2">
            <a:schemeClr val="dk1"/>
          </a:lnRef>
          <a:fillRef idx="1">
            <a:schemeClr val="lt1"/>
          </a:fillRef>
          <a:effectRef idx="0">
            <a:schemeClr val="dk1"/>
          </a:effectRef>
          <a:fontRef idx="minor">
            <a:schemeClr val="dk1"/>
          </a:fontRef>
        </xdr:style>
      </xdr:pic>
    </xdr:grpSp>
    <xdr:clientData/>
  </xdr:twoCellAnchor>
  <xdr:twoCellAnchor>
    <xdr:from>
      <xdr:col>97</xdr:col>
      <xdr:colOff>632013</xdr:colOff>
      <xdr:row>21</xdr:row>
      <xdr:rowOff>24332</xdr:rowOff>
    </xdr:from>
    <xdr:to>
      <xdr:col>100</xdr:col>
      <xdr:colOff>347063</xdr:colOff>
      <xdr:row>29</xdr:row>
      <xdr:rowOff>179293</xdr:rowOff>
    </xdr:to>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37489953" y="4977332"/>
          <a:ext cx="1734350" cy="2006621"/>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240127</xdr:colOff>
      <xdr:row>38</xdr:row>
      <xdr:rowOff>152400</xdr:rowOff>
    </xdr:from>
    <xdr:to>
      <xdr:col>100</xdr:col>
      <xdr:colOff>370113</xdr:colOff>
      <xdr:row>40</xdr:row>
      <xdr:rowOff>26894</xdr:rowOff>
    </xdr:to>
    <xdr:sp macro="" textlink="">
      <xdr:nvSpPr>
        <xdr:cNvPr id="31" name="正方形/長方形 30">
          <a:extLst>
            <a:ext uri="{FF2B5EF4-FFF2-40B4-BE49-F238E27FC236}">
              <a16:creationId xmlns:a16="http://schemas.microsoft.com/office/drawing/2014/main" id="{00000000-0008-0000-0500-00001F000000}"/>
            </a:ext>
          </a:extLst>
        </xdr:cNvPr>
        <xdr:cNvSpPr/>
      </xdr:nvSpPr>
      <xdr:spPr>
        <a:xfrm>
          <a:off x="56744668" y="9332259"/>
          <a:ext cx="3312457" cy="412376"/>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136712</xdr:colOff>
      <xdr:row>40</xdr:row>
      <xdr:rowOff>44825</xdr:rowOff>
    </xdr:from>
    <xdr:to>
      <xdr:col>99</xdr:col>
      <xdr:colOff>22412</xdr:colOff>
      <xdr:row>41</xdr:row>
      <xdr:rowOff>180416</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57797700" y="9762566"/>
          <a:ext cx="1221441" cy="404532"/>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93</xdr:col>
      <xdr:colOff>9387</xdr:colOff>
      <xdr:row>26</xdr:row>
      <xdr:rowOff>191823</xdr:rowOff>
    </xdr:from>
    <xdr:to>
      <xdr:col>97</xdr:col>
      <xdr:colOff>588597</xdr:colOff>
      <xdr:row>29</xdr:row>
      <xdr:rowOff>84246</xdr:rowOff>
    </xdr:to>
    <xdr:sp macro="" textlink="">
      <xdr:nvSpPr>
        <xdr:cNvPr id="33" name="右矢印 32">
          <a:extLst>
            <a:ext uri="{FF2B5EF4-FFF2-40B4-BE49-F238E27FC236}">
              <a16:creationId xmlns:a16="http://schemas.microsoft.com/office/drawing/2014/main" id="{00000000-0008-0000-0500-000021000000}"/>
            </a:ext>
          </a:extLst>
        </xdr:cNvPr>
        <xdr:cNvSpPr/>
      </xdr:nvSpPr>
      <xdr:spPr>
        <a:xfrm rot="20743883">
          <a:off x="34672767" y="6333543"/>
          <a:ext cx="2773770" cy="555363"/>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179294</xdr:colOff>
      <xdr:row>38</xdr:row>
      <xdr:rowOff>233083</xdr:rowOff>
    </xdr:from>
    <xdr:to>
      <xdr:col>95</xdr:col>
      <xdr:colOff>152401</xdr:colOff>
      <xdr:row>40</xdr:row>
      <xdr:rowOff>259976</xdr:rowOff>
    </xdr:to>
    <xdr:sp macro="" textlink="">
      <xdr:nvSpPr>
        <xdr:cNvPr id="34" name="右矢印 33">
          <a:extLst>
            <a:ext uri="{FF2B5EF4-FFF2-40B4-BE49-F238E27FC236}">
              <a16:creationId xmlns:a16="http://schemas.microsoft.com/office/drawing/2014/main" id="{00000000-0008-0000-0500-000022000000}"/>
            </a:ext>
          </a:extLst>
        </xdr:cNvPr>
        <xdr:cNvSpPr/>
      </xdr:nvSpPr>
      <xdr:spPr>
        <a:xfrm>
          <a:off x="34454054" y="9140863"/>
          <a:ext cx="1398047" cy="560293"/>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5442</xdr:colOff>
      <xdr:row>27</xdr:row>
      <xdr:rowOff>178013</xdr:rowOff>
    </xdr:from>
    <xdr:to>
      <xdr:col>93</xdr:col>
      <xdr:colOff>37780</xdr:colOff>
      <xdr:row>32</xdr:row>
      <xdr:rowOff>43544</xdr:rowOff>
    </xdr:to>
    <xdr:sp macro="" textlink="">
      <xdr:nvSpPr>
        <xdr:cNvPr id="35" name="線吹き出し 2 (枠付き) 10">
          <a:extLst>
            <a:ext uri="{FF2B5EF4-FFF2-40B4-BE49-F238E27FC236}">
              <a16:creationId xmlns:a16="http://schemas.microsoft.com/office/drawing/2014/main" id="{00000000-0008-0000-0500-000023000000}"/>
            </a:ext>
          </a:extLst>
        </xdr:cNvPr>
        <xdr:cNvSpPr/>
      </xdr:nvSpPr>
      <xdr:spPr>
        <a:xfrm>
          <a:off x="29487222" y="6540713"/>
          <a:ext cx="5213938" cy="1016151"/>
        </a:xfrm>
        <a:prstGeom prst="borderCallout2">
          <a:avLst>
            <a:gd name="adj1" fmla="val 263352"/>
            <a:gd name="adj2" fmla="val -23061"/>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⑩ここの金額を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助成対象金額（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81</xdr:col>
      <xdr:colOff>303198</xdr:colOff>
      <xdr:row>37</xdr:row>
      <xdr:rowOff>174171</xdr:rowOff>
    </xdr:from>
    <xdr:to>
      <xdr:col>92</xdr:col>
      <xdr:colOff>206189</xdr:colOff>
      <xdr:row>40</xdr:row>
      <xdr:rowOff>263179</xdr:rowOff>
    </xdr:to>
    <xdr:sp macro="" textlink="">
      <xdr:nvSpPr>
        <xdr:cNvPr id="36" name="線吹き出し 2 (枠付き) 10">
          <a:extLst>
            <a:ext uri="{FF2B5EF4-FFF2-40B4-BE49-F238E27FC236}">
              <a16:creationId xmlns:a16="http://schemas.microsoft.com/office/drawing/2014/main" id="{00000000-0008-0000-0500-000024000000}"/>
            </a:ext>
          </a:extLst>
        </xdr:cNvPr>
        <xdr:cNvSpPr/>
      </xdr:nvSpPr>
      <xdr:spPr>
        <a:xfrm>
          <a:off x="28748658" y="8815251"/>
          <a:ext cx="5732291" cy="889108"/>
        </a:xfrm>
        <a:prstGeom prst="borderCallout2">
          <a:avLst>
            <a:gd name="adj1" fmla="val -85576"/>
            <a:gd name="adj2" fmla="val -9462"/>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⑪ここの金額を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「費用総括表」の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仮算定助成金交付予定額</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(F) ③]</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93</xdr:col>
      <xdr:colOff>254738</xdr:colOff>
      <xdr:row>65</xdr:row>
      <xdr:rowOff>233700</xdr:rowOff>
    </xdr:from>
    <xdr:to>
      <xdr:col>107</xdr:col>
      <xdr:colOff>291352</xdr:colOff>
      <xdr:row>86</xdr:row>
      <xdr:rowOff>873</xdr:rowOff>
    </xdr:to>
    <xdr:grpSp>
      <xdr:nvGrpSpPr>
        <xdr:cNvPr id="37" name="グループ化 36">
          <a:extLst>
            <a:ext uri="{FF2B5EF4-FFF2-40B4-BE49-F238E27FC236}">
              <a16:creationId xmlns:a16="http://schemas.microsoft.com/office/drawing/2014/main" id="{00000000-0008-0000-0500-000025000000}"/>
            </a:ext>
          </a:extLst>
        </xdr:cNvPr>
        <xdr:cNvGrpSpPr/>
      </xdr:nvGrpSpPr>
      <xdr:grpSpPr>
        <a:xfrm>
          <a:off x="55666199" y="16660696"/>
          <a:ext cx="9017328" cy="5084391"/>
          <a:chOff x="38764028" y="14464938"/>
          <a:chExt cx="9035142" cy="5074919"/>
        </a:xfrm>
      </xdr:grpSpPr>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39" name="図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95</xdr:col>
      <xdr:colOff>5706</xdr:colOff>
      <xdr:row>73</xdr:row>
      <xdr:rowOff>50529</xdr:rowOff>
    </xdr:from>
    <xdr:to>
      <xdr:col>107</xdr:col>
      <xdr:colOff>197224</xdr:colOff>
      <xdr:row>74</xdr:row>
      <xdr:rowOff>41564</xdr:rowOff>
    </xdr:to>
    <xdr:sp macro="" textlink="">
      <xdr:nvSpPr>
        <xdr:cNvPr id="40" name="正方形/長方形 39">
          <a:extLst>
            <a:ext uri="{FF2B5EF4-FFF2-40B4-BE49-F238E27FC236}">
              <a16:creationId xmlns:a16="http://schemas.microsoft.com/office/drawing/2014/main" id="{00000000-0008-0000-0500-000028000000}"/>
            </a:ext>
          </a:extLst>
        </xdr:cNvPr>
        <xdr:cNvSpPr/>
      </xdr:nvSpPr>
      <xdr:spPr>
        <a:xfrm>
          <a:off x="35705406" y="17736549"/>
          <a:ext cx="8169658" cy="257735"/>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89</xdr:col>
      <xdr:colOff>459911</xdr:colOff>
      <xdr:row>74</xdr:row>
      <xdr:rowOff>91609</xdr:rowOff>
    </xdr:from>
    <xdr:to>
      <xdr:col>95</xdr:col>
      <xdr:colOff>33378</xdr:colOff>
      <xdr:row>76</xdr:row>
      <xdr:rowOff>118503</xdr:rowOff>
    </xdr:to>
    <xdr:sp macro="" textlink="">
      <xdr:nvSpPr>
        <xdr:cNvPr id="41" name="右矢印 40">
          <a:extLst>
            <a:ext uri="{FF2B5EF4-FFF2-40B4-BE49-F238E27FC236}">
              <a16:creationId xmlns:a16="http://schemas.microsoft.com/office/drawing/2014/main" id="{00000000-0008-0000-0500-000029000000}"/>
            </a:ext>
          </a:extLst>
        </xdr:cNvPr>
        <xdr:cNvSpPr/>
      </xdr:nvSpPr>
      <xdr:spPr>
        <a:xfrm rot="20424435">
          <a:off x="33050651" y="18044329"/>
          <a:ext cx="2682427" cy="560294"/>
        </a:xfrm>
        <a:prstGeom prst="rightArrow">
          <a:avLst>
            <a:gd name="adj1" fmla="val 50000"/>
            <a:gd name="adj2" fmla="val 74587"/>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35127</xdr:colOff>
      <xdr:row>76</xdr:row>
      <xdr:rowOff>1863</xdr:rowOff>
    </xdr:from>
    <xdr:to>
      <xdr:col>90</xdr:col>
      <xdr:colOff>382221</xdr:colOff>
      <xdr:row>78</xdr:row>
      <xdr:rowOff>174174</xdr:rowOff>
    </xdr:to>
    <xdr:sp macro="" textlink="">
      <xdr:nvSpPr>
        <xdr:cNvPr id="42" name="線吹き出し 2 (枠付き) 10">
          <a:extLst>
            <a:ext uri="{FF2B5EF4-FFF2-40B4-BE49-F238E27FC236}">
              <a16:creationId xmlns:a16="http://schemas.microsoft.com/office/drawing/2014/main" id="{00000000-0008-0000-0500-00002A000000}"/>
            </a:ext>
          </a:extLst>
        </xdr:cNvPr>
        <xdr:cNvSpPr/>
      </xdr:nvSpPr>
      <xdr:spPr>
        <a:xfrm>
          <a:off x="29516907" y="18487983"/>
          <a:ext cx="4103754" cy="705711"/>
        </a:xfrm>
        <a:prstGeom prst="borderCallout2">
          <a:avLst>
            <a:gd name="adj1" fmla="val 285589"/>
            <a:gd name="adj2" fmla="val -3460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⑨ここの金額を</a:t>
          </a:r>
          <a:endPar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上記の</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助成対象経費</a:t>
          </a:r>
          <a:r>
            <a:rPr kumimoji="1" lang="en-US" altLang="ja-JP"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FF0000"/>
              </a:solidFill>
              <a:effectLst/>
              <a:uLnTx/>
              <a:uFillTx/>
              <a:latin typeface="+mn-lt"/>
              <a:ea typeface="ＭＳ Ｐゴシック" panose="020B0600070205080204" pitchFamily="50" charset="-128"/>
              <a:cs typeface="+mn-cs"/>
            </a:rPr>
            <a:t>に転記してください。</a:t>
          </a:r>
        </a:p>
      </xdr:txBody>
    </xdr:sp>
    <xdr:clientData/>
  </xdr:twoCellAnchor>
  <xdr:twoCellAnchor>
    <xdr:from>
      <xdr:col>92</xdr:col>
      <xdr:colOff>28558</xdr:colOff>
      <xdr:row>106</xdr:row>
      <xdr:rowOff>65186</xdr:rowOff>
    </xdr:from>
    <xdr:to>
      <xdr:col>106</xdr:col>
      <xdr:colOff>427102</xdr:colOff>
      <xdr:row>127</xdr:row>
      <xdr:rowOff>76199</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55045412" y="27473147"/>
          <a:ext cx="9093508" cy="5777266"/>
          <a:chOff x="38764028" y="14464938"/>
          <a:chExt cx="9035142" cy="5074919"/>
        </a:xfrm>
      </xdr:grpSpPr>
      <xdr:sp macro="" textlink="">
        <xdr:nvSpPr>
          <xdr:cNvPr id="44" name="正方形/長方形 43">
            <a:extLst>
              <a:ext uri="{FF2B5EF4-FFF2-40B4-BE49-F238E27FC236}">
                <a16:creationId xmlns:a16="http://schemas.microsoft.com/office/drawing/2014/main" id="{00000000-0008-0000-0500-00002C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45" name="図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93</xdr:col>
      <xdr:colOff>499807</xdr:colOff>
      <xdr:row>116</xdr:row>
      <xdr:rowOff>98740</xdr:rowOff>
    </xdr:from>
    <xdr:to>
      <xdr:col>106</xdr:col>
      <xdr:colOff>393127</xdr:colOff>
      <xdr:row>117</xdr:row>
      <xdr:rowOff>91952</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a:xfrm>
          <a:off x="35163187" y="28574680"/>
          <a:ext cx="8221980" cy="259912"/>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485887</xdr:colOff>
      <xdr:row>116</xdr:row>
      <xdr:rowOff>29455</xdr:rowOff>
    </xdr:from>
    <xdr:to>
      <xdr:col>93</xdr:col>
      <xdr:colOff>467957</xdr:colOff>
      <xdr:row>117</xdr:row>
      <xdr:rowOff>200809</xdr:rowOff>
    </xdr:to>
    <xdr:sp macro="" textlink="">
      <xdr:nvSpPr>
        <xdr:cNvPr id="47" name="右矢印 46">
          <a:extLst>
            <a:ext uri="{FF2B5EF4-FFF2-40B4-BE49-F238E27FC236}">
              <a16:creationId xmlns:a16="http://schemas.microsoft.com/office/drawing/2014/main" id="{00000000-0008-0000-0500-00002F000000}"/>
            </a:ext>
          </a:extLst>
        </xdr:cNvPr>
        <xdr:cNvSpPr/>
      </xdr:nvSpPr>
      <xdr:spPr>
        <a:xfrm>
          <a:off x="34112947" y="28505395"/>
          <a:ext cx="1018390" cy="43805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54765</xdr:colOff>
      <xdr:row>143</xdr:row>
      <xdr:rowOff>238764</xdr:rowOff>
    </xdr:from>
    <xdr:to>
      <xdr:col>108</xdr:col>
      <xdr:colOff>442224</xdr:colOff>
      <xdr:row>160</xdr:row>
      <xdr:rowOff>633549</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56510801" y="37777696"/>
          <a:ext cx="9003955" cy="4728207"/>
          <a:chOff x="38764028" y="14464938"/>
          <a:chExt cx="9035142" cy="5074919"/>
        </a:xfrm>
      </xdr:grpSpPr>
      <xdr:sp macro="" textlink="">
        <xdr:nvSpPr>
          <xdr:cNvPr id="49" name="正方形/長方形 48">
            <a:extLst>
              <a:ext uri="{FF2B5EF4-FFF2-40B4-BE49-F238E27FC236}">
                <a16:creationId xmlns:a16="http://schemas.microsoft.com/office/drawing/2014/main" id="{00000000-0008-0000-0500-000031000000}"/>
              </a:ext>
            </a:extLst>
          </xdr:cNvPr>
          <xdr:cNvSpPr/>
        </xdr:nvSpPr>
        <xdr:spPr>
          <a:xfrm>
            <a:off x="38764028" y="14467114"/>
            <a:ext cx="8980714" cy="507274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50" name="図 49">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54279" y="14464938"/>
            <a:ext cx="8944891" cy="50422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96</xdr:col>
      <xdr:colOff>238037</xdr:colOff>
      <xdr:row>154</xdr:row>
      <xdr:rowOff>107053</xdr:rowOff>
    </xdr:from>
    <xdr:to>
      <xdr:col>108</xdr:col>
      <xdr:colOff>383509</xdr:colOff>
      <xdr:row>155</xdr:row>
      <xdr:rowOff>100265</xdr:rowOff>
    </xdr:to>
    <xdr:sp macro="" textlink="">
      <xdr:nvSpPr>
        <xdr:cNvPr id="51" name="正方形/長方形 50">
          <a:extLst>
            <a:ext uri="{FF2B5EF4-FFF2-40B4-BE49-F238E27FC236}">
              <a16:creationId xmlns:a16="http://schemas.microsoft.com/office/drawing/2014/main" id="{00000000-0008-0000-0500-000033000000}"/>
            </a:ext>
          </a:extLst>
        </xdr:cNvPr>
        <xdr:cNvSpPr/>
      </xdr:nvSpPr>
      <xdr:spPr>
        <a:xfrm>
          <a:off x="36585437" y="38138473"/>
          <a:ext cx="8161712" cy="259912"/>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94</xdr:col>
      <xdr:colOff>154845</xdr:colOff>
      <xdr:row>153</xdr:row>
      <xdr:rowOff>231732</xdr:rowOff>
    </xdr:from>
    <xdr:to>
      <xdr:col>96</xdr:col>
      <xdr:colOff>136915</xdr:colOff>
      <xdr:row>155</xdr:row>
      <xdr:rowOff>128765</xdr:rowOff>
    </xdr:to>
    <xdr:sp macro="" textlink="">
      <xdr:nvSpPr>
        <xdr:cNvPr id="52" name="右矢印 51">
          <a:extLst>
            <a:ext uri="{FF2B5EF4-FFF2-40B4-BE49-F238E27FC236}">
              <a16:creationId xmlns:a16="http://schemas.microsoft.com/office/drawing/2014/main" id="{00000000-0008-0000-0500-000034000000}"/>
            </a:ext>
          </a:extLst>
        </xdr:cNvPr>
        <xdr:cNvSpPr/>
      </xdr:nvSpPr>
      <xdr:spPr>
        <a:xfrm>
          <a:off x="35465925" y="37996452"/>
          <a:ext cx="1018390" cy="430433"/>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138363</xdr:colOff>
      <xdr:row>189</xdr:row>
      <xdr:rowOff>59857</xdr:rowOff>
    </xdr:from>
    <xdr:to>
      <xdr:col>78</xdr:col>
      <xdr:colOff>618582</xdr:colOff>
      <xdr:row>192</xdr:row>
      <xdr:rowOff>11224</xdr:rowOff>
    </xdr:to>
    <xdr:sp macro="" textlink="">
      <xdr:nvSpPr>
        <xdr:cNvPr id="53" name="線吹き出し 2 (枠付き) 10">
          <a:extLst>
            <a:ext uri="{FF2B5EF4-FFF2-40B4-BE49-F238E27FC236}">
              <a16:creationId xmlns:a16="http://schemas.microsoft.com/office/drawing/2014/main" id="{00000000-0008-0000-0500-000035000000}"/>
            </a:ext>
          </a:extLst>
        </xdr:cNvPr>
        <xdr:cNvSpPr/>
      </xdr:nvSpPr>
      <xdr:spPr>
        <a:xfrm>
          <a:off x="41797992" y="39618543"/>
          <a:ext cx="5389676" cy="767795"/>
        </a:xfrm>
        <a:prstGeom prst="borderCallout2">
          <a:avLst>
            <a:gd name="adj1" fmla="val -64299"/>
            <a:gd name="adj2" fmla="val 37657"/>
            <a:gd name="adj3" fmla="val 1898"/>
            <a:gd name="adj4" fmla="val 112"/>
            <a:gd name="adj5" fmla="val -384"/>
            <a:gd name="adj6" fmla="val 1345"/>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必要な経費のうち、助成対象となるもののみを記入してください。</a:t>
          </a:r>
          <a:endParaRPr kumimoji="1" lang="en-US" altLang="ja-JP" sz="14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53341</xdr:colOff>
      <xdr:row>2</xdr:row>
      <xdr:rowOff>213360</xdr:rowOff>
    </xdr:from>
    <xdr:to>
      <xdr:col>34</xdr:col>
      <xdr:colOff>205741</xdr:colOff>
      <xdr:row>5</xdr:row>
      <xdr:rowOff>134043</xdr:rowOff>
    </xdr:to>
    <xdr:sp macro="" textlink="">
      <xdr:nvSpPr>
        <xdr:cNvPr id="4" name="四角形: 角を丸くする 11">
          <a:extLst>
            <a:ext uri="{FF2B5EF4-FFF2-40B4-BE49-F238E27FC236}">
              <a16:creationId xmlns:a16="http://schemas.microsoft.com/office/drawing/2014/main" id="{00000000-0008-0000-0600-000004000000}"/>
            </a:ext>
          </a:extLst>
        </xdr:cNvPr>
        <xdr:cNvSpPr/>
      </xdr:nvSpPr>
      <xdr:spPr>
        <a:xfrm>
          <a:off x="7307581" y="556260"/>
          <a:ext cx="1706880" cy="621723"/>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31</xdr:col>
      <xdr:colOff>133350</xdr:colOff>
      <xdr:row>11</xdr:row>
      <xdr:rowOff>0</xdr:rowOff>
    </xdr:from>
    <xdr:to>
      <xdr:col>50</xdr:col>
      <xdr:colOff>160020</xdr:colOff>
      <xdr:row>13</xdr:row>
      <xdr:rowOff>100966</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8105775" y="2076450"/>
          <a:ext cx="4912995" cy="443866"/>
        </a:xfrm>
        <a:prstGeom prst="rect">
          <a:avLst/>
        </a:prstGeom>
        <a:no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下記記載のルールに従って、写真を撮影し、本台紙へ添付してください。</a:t>
          </a:r>
        </a:p>
      </xdr:txBody>
    </xdr:sp>
    <xdr:clientData/>
  </xdr:twoCellAnchor>
  <xdr:twoCellAnchor editAs="oneCell">
    <xdr:from>
      <xdr:col>28</xdr:col>
      <xdr:colOff>100148</xdr:colOff>
      <xdr:row>8</xdr:row>
      <xdr:rowOff>102325</xdr:rowOff>
    </xdr:from>
    <xdr:to>
      <xdr:col>53</xdr:col>
      <xdr:colOff>130132</xdr:colOff>
      <xdr:row>48</xdr:row>
      <xdr:rowOff>81372</xdr:rowOff>
    </xdr:to>
    <xdr:pic>
      <xdr:nvPicPr>
        <xdr:cNvPr id="6" name="図 5" descr="マンション イラスト【ベーシックな建物】 | 商用フリー(無料)のイラスト素材なら「イラストマンション」">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15348" y="1669868"/>
          <a:ext cx="6561413" cy="694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79</xdr:col>
      <xdr:colOff>203200</xdr:colOff>
      <xdr:row>1</xdr:row>
      <xdr:rowOff>111760</xdr:rowOff>
    </xdr:from>
    <xdr:to>
      <xdr:col>87</xdr:col>
      <xdr:colOff>127000</xdr:colOff>
      <xdr:row>3</xdr:row>
      <xdr:rowOff>149860</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7137400" y="314960"/>
          <a:ext cx="5207000" cy="44450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・個別クレジット契約を利用する場合に提出してください。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79</xdr:col>
      <xdr:colOff>95250</xdr:colOff>
      <xdr:row>8</xdr:row>
      <xdr:rowOff>158750</xdr:rowOff>
    </xdr:from>
    <xdr:to>
      <xdr:col>86</xdr:col>
      <xdr:colOff>575048</xdr:colOff>
      <xdr:row>12</xdr:row>
      <xdr:rowOff>198493</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13541375" y="1857375"/>
          <a:ext cx="5147048" cy="912868"/>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40</xdr:col>
      <xdr:colOff>15240</xdr:colOff>
      <xdr:row>1</xdr:row>
      <xdr:rowOff>167640</xdr:rowOff>
    </xdr:from>
    <xdr:to>
      <xdr:col>49</xdr:col>
      <xdr:colOff>76200</xdr:colOff>
      <xdr:row>4</xdr:row>
      <xdr:rowOff>195003</xdr:rowOff>
    </xdr:to>
    <xdr:sp macro="" textlink="">
      <xdr:nvSpPr>
        <xdr:cNvPr id="4" name="四角形: 角を丸くする 11">
          <a:extLst>
            <a:ext uri="{FF2B5EF4-FFF2-40B4-BE49-F238E27FC236}">
              <a16:creationId xmlns:a16="http://schemas.microsoft.com/office/drawing/2014/main" id="{00000000-0008-0000-0700-000004000000}"/>
            </a:ext>
          </a:extLst>
        </xdr:cNvPr>
        <xdr:cNvSpPr/>
      </xdr:nvSpPr>
      <xdr:spPr>
        <a:xfrm>
          <a:off x="7193280" y="365760"/>
          <a:ext cx="1706880" cy="621723"/>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139700</xdr:colOff>
          <xdr:row>18</xdr:row>
          <xdr:rowOff>6350</xdr:rowOff>
        </xdr:from>
        <xdr:to>
          <xdr:col>43</xdr:col>
          <xdr:colOff>120650</xdr:colOff>
          <xdr:row>19</xdr:row>
          <xdr:rowOff>25400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107950</xdr:colOff>
          <xdr:row>20</xdr:row>
          <xdr:rowOff>6350</xdr:rowOff>
        </xdr:from>
        <xdr:to>
          <xdr:col>43</xdr:col>
          <xdr:colOff>69850</xdr:colOff>
          <xdr:row>21</xdr:row>
          <xdr:rowOff>31750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120650</xdr:colOff>
          <xdr:row>24</xdr:row>
          <xdr:rowOff>82550</xdr:rowOff>
        </xdr:from>
        <xdr:to>
          <xdr:col>43</xdr:col>
          <xdr:colOff>120650</xdr:colOff>
          <xdr:row>24</xdr:row>
          <xdr:rowOff>412750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8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120650</xdr:colOff>
          <xdr:row>22</xdr:row>
          <xdr:rowOff>82550</xdr:rowOff>
        </xdr:from>
        <xdr:to>
          <xdr:col>43</xdr:col>
          <xdr:colOff>120650</xdr:colOff>
          <xdr:row>22</xdr:row>
          <xdr:rowOff>412750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18</xdr:row>
          <xdr:rowOff>6350</xdr:rowOff>
        </xdr:from>
        <xdr:to>
          <xdr:col>1</xdr:col>
          <xdr:colOff>127000</xdr:colOff>
          <xdr:row>19</xdr:row>
          <xdr:rowOff>25400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20</xdr:row>
          <xdr:rowOff>6350</xdr:rowOff>
        </xdr:from>
        <xdr:to>
          <xdr:col>1</xdr:col>
          <xdr:colOff>63500</xdr:colOff>
          <xdr:row>21</xdr:row>
          <xdr:rowOff>31750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8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24</xdr:row>
          <xdr:rowOff>82550</xdr:rowOff>
        </xdr:from>
        <xdr:to>
          <xdr:col>1</xdr:col>
          <xdr:colOff>127000</xdr:colOff>
          <xdr:row>24</xdr:row>
          <xdr:rowOff>412750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22</xdr:row>
          <xdr:rowOff>82550</xdr:rowOff>
        </xdr:from>
        <xdr:to>
          <xdr:col>1</xdr:col>
          <xdr:colOff>127000</xdr:colOff>
          <xdr:row>22</xdr:row>
          <xdr:rowOff>412750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75</xdr:col>
      <xdr:colOff>142875</xdr:colOff>
      <xdr:row>4</xdr:row>
      <xdr:rowOff>3810</xdr:rowOff>
    </xdr:from>
    <xdr:to>
      <xdr:col>87</xdr:col>
      <xdr:colOff>177800</xdr:colOff>
      <xdr:row>6</xdr:row>
      <xdr:rowOff>38100</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14843125" y="876935"/>
          <a:ext cx="5257800" cy="4470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・記載日記入してください。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80</xdr:col>
      <xdr:colOff>19685</xdr:colOff>
      <xdr:row>9</xdr:row>
      <xdr:rowOff>190500</xdr:rowOff>
    </xdr:from>
    <xdr:to>
      <xdr:col>85</xdr:col>
      <xdr:colOff>650875</xdr:colOff>
      <xdr:row>11</xdr:row>
      <xdr:rowOff>256278</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a:xfrm>
          <a:off x="15672435" y="2190750"/>
          <a:ext cx="3568065" cy="907153"/>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入居者者の情報を記入してください。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80</xdr:col>
      <xdr:colOff>0</xdr:colOff>
      <xdr:row>18</xdr:row>
      <xdr:rowOff>0</xdr:rowOff>
    </xdr:from>
    <xdr:to>
      <xdr:col>85</xdr:col>
      <xdr:colOff>635000</xdr:colOff>
      <xdr:row>20</xdr:row>
      <xdr:rowOff>143248</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15652750" y="4381500"/>
          <a:ext cx="3571875" cy="905248"/>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入居者者よりチェックしてもらってください。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43</xdr:col>
      <xdr:colOff>45720</xdr:colOff>
      <xdr:row>1</xdr:row>
      <xdr:rowOff>68580</xdr:rowOff>
    </xdr:from>
    <xdr:to>
      <xdr:col>55</xdr:col>
      <xdr:colOff>92887</xdr:colOff>
      <xdr:row>4</xdr:row>
      <xdr:rowOff>46958</xdr:rowOff>
    </xdr:to>
    <xdr:sp macro="" textlink="">
      <xdr:nvSpPr>
        <xdr:cNvPr id="13" name="四角形: 角を丸くする 11">
          <a:extLst>
            <a:ext uri="{FF2B5EF4-FFF2-40B4-BE49-F238E27FC236}">
              <a16:creationId xmlns:a16="http://schemas.microsoft.com/office/drawing/2014/main" id="{00000000-0008-0000-0800-00000D000000}"/>
            </a:ext>
          </a:extLst>
        </xdr:cNvPr>
        <xdr:cNvSpPr/>
      </xdr:nvSpPr>
      <xdr:spPr>
        <a:xfrm>
          <a:off x="7833360" y="274320"/>
          <a:ext cx="2424607" cy="618458"/>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CNT\Users\ito-a\Desktop\&#27096;&#24335;1-2%20&#20132;&#20184;&#30003;&#35531;&#26360;&#39006;&#19968;&#24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CNT\&#24179;&#25104;&#65298;&#65302;&#24180;&#24230;\&#27700;&#32032;&#12456;&#12493;&#12523;&#12462;&#12540;&#21033;&#27963;&#29992;&#23566;&#20837;&#20419;&#36914;&#20107;&#26989;&#25285;&#24403;\02&#29123;&#26009;&#38651;&#27744;&#33258;&#21205;&#36554;\&#9734;15&#30003;&#35531;&#21463;&#20184;&#31807;\&#27700;&#32032;&#30003;&#35531;&#30331;&#37682;&#12522;&#12473;&#1248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5;\&#22320;&#29987;&#22320;&#28040;&#22411;&#20877;&#29983;&#21487;&#33021;&#12456;&#12493;&#12523;&#12462;&#12540;&#23566;&#20837;&#25313;&#22823;&#20107;&#26989;\04_&#20132;&#20184;&#35201;&#32177;\28&#24180;&#24230;&#20844;&#21215;\&#27096;&#24335;1&#65374;4&#12288;&#20132;&#20184;&#30003;&#35531;&#26360;&#39006;&#19968;&#24335;&#65288;&#21029;&#32025;1&#38500;&#1236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本標準産業中分類"/>
      <sheetName val="記載要領"/>
      <sheetName val="基本情報"/>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付入力"/>
      <sheetName val="Sheet1"/>
      <sheetName val="入力画面"/>
      <sheetName val="交付決定一覧表"/>
      <sheetName val="送付先一覧"/>
      <sheetName val="銀行口座内容"/>
      <sheetName val="月別交付金額"/>
      <sheetName val="車両別集計"/>
      <sheetName val="集計"/>
    </sheetNames>
    <sheetDataSet>
      <sheetData sheetId="0"/>
      <sheetData sheetId="1"/>
      <sheetData sheetId="2"/>
      <sheetData sheetId="3"/>
      <sheetData sheetId="4"/>
      <sheetData sheetId="5"/>
      <sheetData sheetId="6"/>
      <sheetData sheetId="7">
        <row r="4">
          <cell r="B4" t="str">
            <v>2013トヨタ プリウスPHV Ｓ</v>
          </cell>
        </row>
        <row r="5">
          <cell r="B5" t="str">
            <v>2013トヨタ プリウスPHV Ｇ</v>
          </cell>
        </row>
        <row r="6">
          <cell r="B6" t="str">
            <v>2013トヨタ プリウスPHV Ｇ　レザーパッケージ</v>
          </cell>
        </row>
        <row r="7">
          <cell r="B7" t="str">
            <v>2013トヨタプリウスPHV Ｇ　レザーパッケージ　ナビ無</v>
          </cell>
        </row>
        <row r="8">
          <cell r="B8" t="str">
            <v>2012トヨタ プリウスPHV Ｓ</v>
          </cell>
        </row>
        <row r="9">
          <cell r="B9" t="str">
            <v>2012トヨタ プリウスPHV Ｇ</v>
          </cell>
        </row>
        <row r="10">
          <cell r="B10" t="str">
            <v>2012トヨタ プリウスPHV Ｇ　レザーパッケージ</v>
          </cell>
        </row>
        <row r="11">
          <cell r="B11" t="str">
            <v>2012トヨタ プリウスPHV Ｇ　レザーパッケージ　ナビ無</v>
          </cell>
        </row>
        <row r="12">
          <cell r="B12" t="str">
            <v>日産 リーフⅩ</v>
          </cell>
        </row>
        <row r="13">
          <cell r="B13" t="str">
            <v>日産 リーフＧ</v>
          </cell>
        </row>
        <row r="14">
          <cell r="B14" t="str">
            <v>日産 リーフ ドライビングヘルパー　Ｘ</v>
          </cell>
        </row>
        <row r="15">
          <cell r="B15" t="str">
            <v>日産 リーフ ドライビングヘルパー　Ｇ</v>
          </cell>
        </row>
        <row r="16">
          <cell r="B16" t="str">
            <v>日産 リーフ アンシャンテ 助手席回転シート　Ｘ　</v>
          </cell>
        </row>
        <row r="17">
          <cell r="B17" t="str">
            <v>日産 リーフ アンシャンテ 助手席回転シート　Ｇ　</v>
          </cell>
        </row>
        <row r="18">
          <cell r="B18" t="str">
            <v>日産 リーフ Ｓ　（サイド／カーテンエアバッグシステム無）</v>
          </cell>
        </row>
        <row r="19">
          <cell r="B19" t="str">
            <v>日産 リーフ Ｓ</v>
          </cell>
        </row>
        <row r="20">
          <cell r="B20" t="str">
            <v>日産 リーフ Ｓ　エアロスタイル（サイド／カーテンエアバッグシステム無）</v>
          </cell>
        </row>
        <row r="21">
          <cell r="B21" t="str">
            <v>日産 リーフ Ｓ　エアロスタイル</v>
          </cell>
        </row>
        <row r="22">
          <cell r="B22" t="str">
            <v>日産 リーフ Ｘ　（サイド／カーテンエアバッグシステム無）</v>
          </cell>
        </row>
        <row r="23">
          <cell r="B23" t="str">
            <v>日産 リーフ Ｘ</v>
          </cell>
        </row>
        <row r="24">
          <cell r="B24" t="str">
            <v>日産 リーフ Ｘ　エアロスタイル（サイド／カーテンエアバッグシステム無）</v>
          </cell>
        </row>
        <row r="25">
          <cell r="B25" t="str">
            <v>日産 リーフ Ｘ　エアロスタイル</v>
          </cell>
        </row>
        <row r="26">
          <cell r="B26" t="str">
            <v>日産 リーフ  Ｇ　（サイド／カーテンエアバッグシステム無）</v>
          </cell>
        </row>
        <row r="27">
          <cell r="B27" t="str">
            <v>日産 リーフ Ｇ</v>
          </cell>
        </row>
        <row r="28">
          <cell r="B28" t="str">
            <v>日産 リーフ Ｇ　エアロスタイル（サイド／カーテンエアバッグシステム無）</v>
          </cell>
        </row>
        <row r="29">
          <cell r="B29" t="str">
            <v>日産 リーフ Ｇ　エアロスタイル</v>
          </cell>
        </row>
        <row r="30">
          <cell r="B30" t="str">
            <v>日産 リーフ ドライビングヘルパー　Ｘ</v>
          </cell>
        </row>
        <row r="31">
          <cell r="B31" t="str">
            <v>日産 リーフ ドライビングヘルパー　Ｇ</v>
          </cell>
        </row>
        <row r="32">
          <cell r="B32" t="str">
            <v>日産 リーフ アンシャンテ 助手席回転シート　Ｘ</v>
          </cell>
        </row>
        <row r="33">
          <cell r="B33" t="str">
            <v>日産 リーフ アンシャンテ 助手席回転シート　Ｇ</v>
          </cell>
        </row>
        <row r="34">
          <cell r="B34" t="str">
            <v>日産 リーフ Ｓ　（サイド／カーテンエアバッグシステム無）</v>
          </cell>
        </row>
        <row r="35">
          <cell r="B35" t="str">
            <v>日産 リーフ Ｓ</v>
          </cell>
        </row>
        <row r="36">
          <cell r="B36" t="str">
            <v>日産 リーフ Ｓ　エアロスタイル（サイド／カーテンエアバッグシステム無）</v>
          </cell>
        </row>
        <row r="37">
          <cell r="B37" t="str">
            <v>日産 リーフ Ｓ　エアロスタイル</v>
          </cell>
        </row>
        <row r="38">
          <cell r="B38" t="str">
            <v>日産 リーフ Ｘ　（サイド／カーテンエアバッグシステム無）</v>
          </cell>
        </row>
        <row r="39">
          <cell r="B39" t="str">
            <v>日産 リーフ Ｘ</v>
          </cell>
        </row>
        <row r="40">
          <cell r="B40" t="str">
            <v>日産 リーフ Ｘ　エアロスタイル（サイド／カーテンエアバッグシステム無）</v>
          </cell>
        </row>
        <row r="41">
          <cell r="B41" t="str">
            <v>日産 リーフ Ｘ　エアロスタイル</v>
          </cell>
        </row>
        <row r="42">
          <cell r="B42" t="str">
            <v>日産 リーフ Ｇ　（サイド／カーテンエアバッグシステム無）</v>
          </cell>
        </row>
        <row r="43">
          <cell r="B43" t="str">
            <v>日産 リーフ Ｇ　</v>
          </cell>
        </row>
        <row r="44">
          <cell r="B44" t="str">
            <v>日産 リーフ Ｇ　エアロスタイル（サイド／カーテンエアバッグシステム無）</v>
          </cell>
        </row>
        <row r="45">
          <cell r="B45" t="str">
            <v>日産 リーフ Ｇ　エアロスタイル</v>
          </cell>
        </row>
        <row r="46">
          <cell r="B46" t="str">
            <v>日産 リーフ ドライビングヘルパー　Ｘ</v>
          </cell>
        </row>
        <row r="47">
          <cell r="B47" t="str">
            <v>日産 リーフ ドライビングヘルパー　Ｇ</v>
          </cell>
        </row>
        <row r="48">
          <cell r="B48" t="str">
            <v>日産 リーフ アンシャンテ 助手席回転シート　Ｘ　</v>
          </cell>
        </row>
        <row r="49">
          <cell r="B49" t="str">
            <v>日産 リーフ アンシャンテ 助手席回転シート　Ｇ　</v>
          </cell>
        </row>
        <row r="50">
          <cell r="B50" t="str">
            <v>日産 リーフ Ｓ　（サイド／カーテンエアバッグシステム無）14モデル</v>
          </cell>
        </row>
        <row r="51">
          <cell r="B51" t="str">
            <v>日産 リーフ Ｓ　14モデル</v>
          </cell>
        </row>
        <row r="52">
          <cell r="B52" t="str">
            <v>日産 リーフ Ｓ　エアロスタイル（サイド／カーテンエアバッグシステム無）14モデル</v>
          </cell>
        </row>
        <row r="53">
          <cell r="B53" t="str">
            <v>日産 リーフ Ｓ　エアロスタイル　14モデル</v>
          </cell>
        </row>
        <row r="54">
          <cell r="B54" t="str">
            <v>日産 リーフ Ｘ　（サイド／カーテンエアバッグシステム無）　14モデル</v>
          </cell>
        </row>
        <row r="55">
          <cell r="B55" t="str">
            <v>日産 リーフ Ｘ　14モデル</v>
          </cell>
        </row>
        <row r="56">
          <cell r="B56" t="str">
            <v>日産 リーフ Ｘ　エアロスタイル（サイド／カーテンエアバッグシステム無）　14モデル</v>
          </cell>
        </row>
        <row r="57">
          <cell r="B57" t="str">
            <v>日産 リーフ Ｘ　エアロスタイル　14モデル</v>
          </cell>
        </row>
        <row r="58">
          <cell r="B58" t="str">
            <v>日産 リーフ Ｘ　80th（サイド／カーテンエアバッグシステム無）　</v>
          </cell>
        </row>
        <row r="59">
          <cell r="B59" t="str">
            <v>日産 リーフ Ｘ　80th　Special Color Limited　</v>
          </cell>
        </row>
        <row r="60">
          <cell r="B60" t="str">
            <v>日産 リーフ X　運転席マイティグリップ(サイド/カーテンエアバックシステム無)</v>
          </cell>
        </row>
        <row r="61">
          <cell r="B61" t="str">
            <v>日産 リーフ Ｇ　（サイド／カーテンエアバッグシステム無） 14モデル</v>
          </cell>
        </row>
        <row r="62">
          <cell r="B62" t="str">
            <v>日産 リーフ Ｇ　14モデル</v>
          </cell>
        </row>
        <row r="63">
          <cell r="B63" t="str">
            <v>日産 リーフ Ｇ　エアロスタイル（サイド／カーテンエアバッグシステム無）14モデル</v>
          </cell>
        </row>
        <row r="64">
          <cell r="B64" t="str">
            <v>日産 リーフ Ｇ　エアロスタイル 14モデル</v>
          </cell>
        </row>
        <row r="65">
          <cell r="B65" t="str">
            <v>日産 リーフ ドライビングヘルパー　Ｘ 14モデル</v>
          </cell>
        </row>
        <row r="66">
          <cell r="B66" t="str">
            <v>日産 リーフ ドライビングヘルパー　Ｇ 14モデル</v>
          </cell>
        </row>
        <row r="67">
          <cell r="B67" t="str">
            <v>日産 リーフ アンシャンテ 助手席回転シート　Ｘ　14モデル</v>
          </cell>
        </row>
        <row r="68">
          <cell r="B68" t="str">
            <v>日産 リーフ アンシャンテ 助手席回転シート　Ｇ　14モデル</v>
          </cell>
        </row>
        <row r="69">
          <cell r="B69" t="str">
            <v>日産 e-NV200バン GX　シートバン</v>
          </cell>
        </row>
        <row r="70">
          <cell r="B70" t="str">
            <v>日産 e-NV200バン GX　2人乗り</v>
          </cell>
        </row>
        <row r="71">
          <cell r="B71" t="str">
            <v>日産 e-NV200バン GX  5人乗り</v>
          </cell>
        </row>
        <row r="72">
          <cell r="B72" t="str">
            <v>日産 e-NV200ワゴン G　5人乗り</v>
          </cell>
        </row>
        <row r="73">
          <cell r="B73" t="str">
            <v>日産 e-NV200ワゴン G　7人乗り</v>
          </cell>
        </row>
        <row r="74">
          <cell r="B74" t="str">
            <v>日産 e-NV200ワゴン X　5人乗り</v>
          </cell>
        </row>
        <row r="75">
          <cell r="B75" t="str">
            <v>三菱アウトランダーPHEV G Ｐremium Ｐackage</v>
          </cell>
        </row>
        <row r="76">
          <cell r="B76" t="str">
            <v>三菱アウトランダーPHEV Ｇ  Navi Package</v>
          </cell>
        </row>
        <row r="77">
          <cell r="B77" t="str">
            <v xml:space="preserve">三菱アウトランダーPHEV Ｇ  Safety Ｐackage </v>
          </cell>
        </row>
        <row r="78">
          <cell r="B78" t="str">
            <v>三菱アウトランダーPHEV Ｇ</v>
          </cell>
        </row>
        <row r="79">
          <cell r="B79" t="str">
            <v>三菱アウトランダーPHEV E</v>
          </cell>
        </row>
        <row r="80">
          <cell r="B80" t="str">
            <v>三菱アウトランダーPHEV Ｇ  Ｐremium Ｐackage  QC無　【メーカーオプション要】</v>
          </cell>
        </row>
        <row r="81">
          <cell r="B81" t="str">
            <v>三菱アウトランダーPHEV Ｇ  Ｐremium Ｐackage  QC付</v>
          </cell>
        </row>
        <row r="82">
          <cell r="B82" t="str">
            <v>三菱アウトランダーPHEV Ｇ  Navi Package  QC無　【メーカーオプション要】</v>
          </cell>
        </row>
        <row r="83">
          <cell r="B83" t="str">
            <v>三菱アウトランダーPHEV Ｇ  Navi Package  QC付</v>
          </cell>
        </row>
        <row r="84">
          <cell r="B84" t="str">
            <v>三菱アウトランダーPHEV Ｇ  Safety Ｐackage  QC無　【メーカーオプション要】</v>
          </cell>
        </row>
        <row r="85">
          <cell r="B85" t="str">
            <v>三菱アウトランダーPHEV Ｇ  Safety Ｐackage  QC付</v>
          </cell>
        </row>
        <row r="86">
          <cell r="B86" t="str">
            <v>三菱アウトランダーPHEV Ｇ  QC無　【メーカーオプション要】</v>
          </cell>
        </row>
        <row r="87">
          <cell r="B87" t="str">
            <v>三菱アウトランダーPHEV Ｇ  QC付</v>
          </cell>
        </row>
        <row r="88">
          <cell r="B88" t="str">
            <v>三菱アウトランダーPHEV SPORTS STYLE EDITION</v>
          </cell>
        </row>
        <row r="89">
          <cell r="B89" t="str">
            <v>本田アコードプラグインハイブリット</v>
          </cell>
        </row>
        <row r="90">
          <cell r="B90" t="str">
            <v>三菱i-MiEV Ｘ</v>
          </cell>
        </row>
        <row r="91">
          <cell r="B91" t="str">
            <v>三菱i-MiEV Ｍ</v>
          </cell>
        </row>
        <row r="92">
          <cell r="B92" t="str">
            <v>三菱i-MiEV Ｍ（急速充電機能付き）</v>
          </cell>
        </row>
        <row r="93">
          <cell r="B93" t="str">
            <v>三菱i-MiEV X (15モデル）</v>
          </cell>
        </row>
        <row r="94">
          <cell r="B94" t="str">
            <v>三菱i-MiEV Ｍ (15モデル）</v>
          </cell>
        </row>
        <row r="95">
          <cell r="B95" t="str">
            <v>三菱ミニキャブ・ミーブCD（16.0kWh）QC付(４人) 68V</v>
          </cell>
        </row>
        <row r="96">
          <cell r="B96" t="str">
            <v>三菱ミニキャブ・ミーブCD（16.0kWh）QC付(２人) 68V</v>
          </cell>
        </row>
        <row r="97">
          <cell r="B97" t="str">
            <v>三菱ミニキャブ・ミーブCD（10.5kWh）QC付(４人) 68V</v>
          </cell>
        </row>
        <row r="98">
          <cell r="B98" t="str">
            <v>三菱ミニキャブ・ミーブCD（10.5kWh）QC付(２人) 68V</v>
          </cell>
        </row>
        <row r="99">
          <cell r="B99" t="str">
            <v>三菱ミニキャブ・ミーブCD（16.0kWh）QC付(４人) 67V</v>
          </cell>
        </row>
        <row r="100">
          <cell r="B100" t="str">
            <v>三菱ミニキャブ・ミーブCD（10.5kWh）QC付(４人) 67V</v>
          </cell>
        </row>
        <row r="101">
          <cell r="B101" t="str">
            <v>三菱ミニキャブ・ミーブ （15モデル）CD（16.0kWh）QC付(４人) 68V</v>
          </cell>
        </row>
        <row r="102">
          <cell r="B102" t="str">
            <v>三菱ミニキャブ・ミーブ （15モデル）CD（16.0kWh）QC付(2人) 68V</v>
          </cell>
        </row>
        <row r="103">
          <cell r="B103" t="str">
            <v>三菱ミニキャブ・ミーブ （15モデル）CD（16.0kWh）QC無(４人) 68V</v>
          </cell>
        </row>
        <row r="104">
          <cell r="B104" t="str">
            <v>三菱ミニキャブ・ミーブ （15モデル）CD（16.0kWh）QC無(2人) 68V</v>
          </cell>
        </row>
        <row r="105">
          <cell r="B105" t="str">
            <v>三菱ミニキャブ・ミーブ （15モデル）CD（10.5kWh）QC付(４人) 68V</v>
          </cell>
        </row>
        <row r="106">
          <cell r="B106" t="str">
            <v>三菱ミニキャブ・ミーブ （15モデル）CD（10.5kWh）QC付(2人) 68V</v>
          </cell>
        </row>
        <row r="107">
          <cell r="B107" t="str">
            <v>三菱ミニキャブ・ミーブ （15モデル）CD（10.5kWh）QC無(４人) 68V</v>
          </cell>
        </row>
        <row r="108">
          <cell r="B108" t="str">
            <v>三菱ミニキャブ・ミーブ （15モデル）CD（10.5kWh）QC無(2人) 68V</v>
          </cell>
        </row>
        <row r="109">
          <cell r="B109" t="str">
            <v>三菱ミニキャブ・ミーブトラックVX-SE（10.5kWh）QC無 68T</v>
          </cell>
        </row>
        <row r="110">
          <cell r="B110" t="str">
            <v>三菱ミニキャブ・ミーブトラックVX-SE（10.5kWh）QC付 68T</v>
          </cell>
        </row>
        <row r="111">
          <cell r="B111" t="str">
            <v>三菱ミニキャブ・ミーブトラック （15モデル）VX-SE（10.5kWh）QC付 68T</v>
          </cell>
        </row>
        <row r="112">
          <cell r="B112" t="str">
            <v>三菱ミニキャブ・ミーブトラック （15モデル）VX-SE（10.5kWh）QC無 68T</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本標準産業中分類"/>
      <sheetName val="記載要領"/>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2"/>
      <sheetName val="別紙3"/>
      <sheetName val="別紙4"/>
      <sheetName val="別紙4 (燃料)"/>
      <sheetName val="別紙5"/>
      <sheetName val="別紙6"/>
      <sheetName val="別紙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13" displayName="テーブル13" ref="B14:L39" totalsRowShown="0" headerRowDxfId="168" dataDxfId="166" headerRowBorderDxfId="167" tableBorderDxfId="165" totalsRowBorderDxfId="164" headerRowCellStyle="標準 2 5 2" dataCellStyle="標準 2 5 2">
  <autoFilter ref="B14:L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3" xr3:uid="{00000000-0010-0000-0000-00000D000000}" name="No" dataDxfId="163" dataCellStyle="標準 2 5 2"/>
    <tableColumn id="1" xr3:uid="{00000000-0010-0000-0000-000001000000}" name="部屋番号" dataDxfId="162" dataCellStyle="標準 2 5 2"/>
    <tableColumn id="2" xr3:uid="{00000000-0010-0000-0000-000002000000}" name="申請状況" dataDxfId="161" dataCellStyle="標準 2 5 2"/>
    <tableColumn id="3" xr3:uid="{00000000-0010-0000-0000-000003000000}" name="交付申請_x000a_年月" dataDxfId="160" dataCellStyle="標準 2 5 2"/>
    <tableColumn id="11" xr3:uid="{00000000-0010-0000-0000-00000B000000}" name="改修完了_x000a_年月" dataDxfId="159" dataCellStyle="標準 2 5 2"/>
    <tableColumn id="4" xr3:uid="{00000000-0010-0000-0000-000004000000}" name="現在の_x000a_入居状況" dataDxfId="158" dataCellStyle="標準 2 5 2"/>
    <tableColumn id="6" xr3:uid="{00000000-0010-0000-0000-000006000000}" name="入居年月_x000a_（改修後に_x000a_入居の場合）" dataDxfId="157" dataCellStyle="標準 2 5 2"/>
    <tableColumn id="7" xr3:uid="{00000000-0010-0000-0000-000007000000}" name="同意書" dataDxfId="156" dataCellStyle="標準 2 5 2"/>
    <tableColumn id="8" xr3:uid="{00000000-0010-0000-0000-000008000000}" name="アンケート_x000a_（改修前に入居済みの場合）" dataDxfId="155" dataCellStyle="標準 2 5 2"/>
    <tableColumn id="10" xr3:uid="{00000000-0010-0000-0000-00000A000000}" name="1年後_x000a_アンケート_x000a_提出時期" dataDxfId="154" dataCellStyle="標準 2 5 2">
      <calculatedColumnFormula>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calculatedColumnFormula>
    </tableColumn>
    <tableColumn id="12" xr3:uid="{00000000-0010-0000-0000-00000C000000}" name="1年後_x000a_アンケート" dataDxfId="153" dataCellStyle="標準 2 5 2"/>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32" displayName="テーブル132" ref="P14:Z39" totalsRowShown="0" headerRowDxfId="152" dataDxfId="150" headerRowBorderDxfId="151" tableBorderDxfId="149" totalsRowBorderDxfId="148" headerRowCellStyle="標準 2 5 2" dataCellStyle="標準 2 5 2">
  <autoFilter ref="P14:Z39" xr:uid="{00000000-0009-0000-0100-000001000000}"/>
  <tableColumns count="11">
    <tableColumn id="13" xr3:uid="{00000000-0010-0000-0100-00000D000000}" name="No" dataDxfId="147" dataCellStyle="標準 2 5 2"/>
    <tableColumn id="1" xr3:uid="{00000000-0010-0000-0100-000001000000}" name="部屋番号" dataDxfId="146" dataCellStyle="標準 2 5 2"/>
    <tableColumn id="2" xr3:uid="{00000000-0010-0000-0100-000002000000}" name="申請状況" dataDxfId="145" dataCellStyle="標準 2 5 2"/>
    <tableColumn id="3" xr3:uid="{00000000-0010-0000-0100-000003000000}" name="交付申請_x000a_年月" dataDxfId="144" dataCellStyle="標準 2 5 2"/>
    <tableColumn id="11" xr3:uid="{00000000-0010-0000-0100-00000B000000}" name="改修完了_x000a_年月" dataDxfId="143" dataCellStyle="標準 2 5 2"/>
    <tableColumn id="4" xr3:uid="{00000000-0010-0000-0100-000004000000}" name="現在の_x000a_入居状況" dataDxfId="142" dataCellStyle="標準 2 5 2"/>
    <tableColumn id="6" xr3:uid="{00000000-0010-0000-0100-000006000000}" name="入居年月_x000a_（改修後に_x000a_入居の場合）" dataDxfId="141" dataCellStyle="標準 2 5 2"/>
    <tableColumn id="7" xr3:uid="{00000000-0010-0000-0100-000007000000}" name="同意書" dataDxfId="140" dataCellStyle="標準 2 5 2"/>
    <tableColumn id="8" xr3:uid="{00000000-0010-0000-0100-000008000000}" name="アンケート_x000a_（改修前に入居済みの場合）" dataDxfId="139" dataCellStyle="標準 2 5 2"/>
    <tableColumn id="10" xr3:uid="{00000000-0010-0000-0100-00000A000000}" name="1年後_x000a_アンケート_x000a_提出時期" dataDxfId="138" dataCellStyle="標準 2 5 2">
      <calculatedColumnFormula>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calculatedColumnFormula>
    </tableColumn>
    <tableColumn id="12" xr3:uid="{00000000-0010-0000-0100-00000C000000}" name="1年後_x000a_アンケート" dataDxfId="137" dataCellStyle="標準 2 5 2"/>
  </tableColumns>
  <tableStyleInfo name="TableStyleLight18"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vmlDrawing" Target="../drawings/vmlDrawing4.vml"/><Relationship Id="rId7" Type="http://schemas.openxmlformats.org/officeDocument/2006/relationships/ctrlProp" Target="../ctrlProps/ctrlProp170.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79.xml"/><Relationship Id="rId13" Type="http://schemas.openxmlformats.org/officeDocument/2006/relationships/ctrlProp" Target="../ctrlProps/ctrlProp184.xml"/><Relationship Id="rId18" Type="http://schemas.openxmlformats.org/officeDocument/2006/relationships/ctrlProp" Target="../ctrlProps/ctrlProp189.xml"/><Relationship Id="rId3" Type="http://schemas.openxmlformats.org/officeDocument/2006/relationships/vmlDrawing" Target="../drawings/vmlDrawing5.vml"/><Relationship Id="rId21" Type="http://schemas.openxmlformats.org/officeDocument/2006/relationships/ctrlProp" Target="../ctrlProps/ctrlProp192.xml"/><Relationship Id="rId7" Type="http://schemas.openxmlformats.org/officeDocument/2006/relationships/ctrlProp" Target="../ctrlProps/ctrlProp178.xml"/><Relationship Id="rId12" Type="http://schemas.openxmlformats.org/officeDocument/2006/relationships/ctrlProp" Target="../ctrlProps/ctrlProp183.xml"/><Relationship Id="rId17" Type="http://schemas.openxmlformats.org/officeDocument/2006/relationships/ctrlProp" Target="../ctrlProps/ctrlProp188.xml"/><Relationship Id="rId2" Type="http://schemas.openxmlformats.org/officeDocument/2006/relationships/drawing" Target="../drawings/drawing13.xml"/><Relationship Id="rId16" Type="http://schemas.openxmlformats.org/officeDocument/2006/relationships/ctrlProp" Target="../ctrlProps/ctrlProp187.xml"/><Relationship Id="rId20"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77.xml"/><Relationship Id="rId11" Type="http://schemas.openxmlformats.org/officeDocument/2006/relationships/ctrlProp" Target="../ctrlProps/ctrlProp182.xml"/><Relationship Id="rId5" Type="http://schemas.openxmlformats.org/officeDocument/2006/relationships/ctrlProp" Target="../ctrlProps/ctrlProp176.xml"/><Relationship Id="rId15" Type="http://schemas.openxmlformats.org/officeDocument/2006/relationships/ctrlProp" Target="../ctrlProps/ctrlProp186.xml"/><Relationship Id="rId23" Type="http://schemas.openxmlformats.org/officeDocument/2006/relationships/ctrlProp" Target="../ctrlProps/ctrlProp194.xml"/><Relationship Id="rId10" Type="http://schemas.openxmlformats.org/officeDocument/2006/relationships/ctrlProp" Target="../ctrlProps/ctrlProp181.xml"/><Relationship Id="rId19" Type="http://schemas.openxmlformats.org/officeDocument/2006/relationships/ctrlProp" Target="../ctrlProps/ctrlProp190.xml"/><Relationship Id="rId4" Type="http://schemas.openxmlformats.org/officeDocument/2006/relationships/ctrlProp" Target="../ctrlProps/ctrlProp175.xml"/><Relationship Id="rId9" Type="http://schemas.openxmlformats.org/officeDocument/2006/relationships/ctrlProp" Target="../ctrlProps/ctrlProp180.xml"/><Relationship Id="rId14" Type="http://schemas.openxmlformats.org/officeDocument/2006/relationships/ctrlProp" Target="../ctrlProps/ctrlProp185.xml"/><Relationship Id="rId22" Type="http://schemas.openxmlformats.org/officeDocument/2006/relationships/ctrlProp" Target="../ctrlProps/ctrlProp19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9" Type="http://schemas.openxmlformats.org/officeDocument/2006/relationships/ctrlProp" Target="../ctrlProps/ctrlProp154.xml"/><Relationship Id="rId21" Type="http://schemas.openxmlformats.org/officeDocument/2006/relationships/ctrlProp" Target="../ctrlProps/ctrlProp136.xml"/><Relationship Id="rId34" Type="http://schemas.openxmlformats.org/officeDocument/2006/relationships/ctrlProp" Target="../ctrlProps/ctrlProp149.xml"/><Relationship Id="rId42" Type="http://schemas.openxmlformats.org/officeDocument/2006/relationships/ctrlProp" Target="../ctrlProps/ctrlProp157.xml"/><Relationship Id="rId7" Type="http://schemas.openxmlformats.org/officeDocument/2006/relationships/ctrlProp" Target="../ctrlProps/ctrlProp122.xml"/><Relationship Id="rId2" Type="http://schemas.openxmlformats.org/officeDocument/2006/relationships/drawing" Target="../drawings/drawing2.xml"/><Relationship Id="rId16" Type="http://schemas.openxmlformats.org/officeDocument/2006/relationships/ctrlProp" Target="../ctrlProps/ctrlProp131.xml"/><Relationship Id="rId20" Type="http://schemas.openxmlformats.org/officeDocument/2006/relationships/ctrlProp" Target="../ctrlProps/ctrlProp135.xml"/><Relationship Id="rId29" Type="http://schemas.openxmlformats.org/officeDocument/2006/relationships/ctrlProp" Target="../ctrlProps/ctrlProp144.xml"/><Relationship Id="rId41" Type="http://schemas.openxmlformats.org/officeDocument/2006/relationships/ctrlProp" Target="../ctrlProps/ctrlProp156.xml"/><Relationship Id="rId1" Type="http://schemas.openxmlformats.org/officeDocument/2006/relationships/printerSettings" Target="../printerSettings/printerSettings2.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32" Type="http://schemas.openxmlformats.org/officeDocument/2006/relationships/ctrlProp" Target="../ctrlProps/ctrlProp147.xml"/><Relationship Id="rId37" Type="http://schemas.openxmlformats.org/officeDocument/2006/relationships/ctrlProp" Target="../ctrlProps/ctrlProp152.xml"/><Relationship Id="rId40" Type="http://schemas.openxmlformats.org/officeDocument/2006/relationships/ctrlProp" Target="../ctrlProps/ctrlProp155.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36" Type="http://schemas.openxmlformats.org/officeDocument/2006/relationships/ctrlProp" Target="../ctrlProps/ctrlProp151.xml"/><Relationship Id="rId10" Type="http://schemas.openxmlformats.org/officeDocument/2006/relationships/ctrlProp" Target="../ctrlProps/ctrlProp125.xml"/><Relationship Id="rId19" Type="http://schemas.openxmlformats.org/officeDocument/2006/relationships/ctrlProp" Target="../ctrlProps/ctrlProp134.xml"/><Relationship Id="rId31" Type="http://schemas.openxmlformats.org/officeDocument/2006/relationships/ctrlProp" Target="../ctrlProps/ctrlProp146.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 Id="rId30" Type="http://schemas.openxmlformats.org/officeDocument/2006/relationships/ctrlProp" Target="../ctrlProps/ctrlProp145.xml"/><Relationship Id="rId35" Type="http://schemas.openxmlformats.org/officeDocument/2006/relationships/ctrlProp" Target="../ctrlProps/ctrlProp150.xml"/><Relationship Id="rId43" Type="http://schemas.openxmlformats.org/officeDocument/2006/relationships/ctrlProp" Target="../ctrlProps/ctrlProp158.xml"/><Relationship Id="rId8" Type="http://schemas.openxmlformats.org/officeDocument/2006/relationships/ctrlProp" Target="../ctrlProps/ctrlProp123.xml"/><Relationship Id="rId3" Type="http://schemas.openxmlformats.org/officeDocument/2006/relationships/vmlDrawing" Target="../drawings/vmlDrawing2.v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33" Type="http://schemas.openxmlformats.org/officeDocument/2006/relationships/ctrlProp" Target="../ctrlProps/ctrlProp148.xml"/><Relationship Id="rId38" Type="http://schemas.openxmlformats.org/officeDocument/2006/relationships/ctrlProp" Target="../ctrlProps/ctrlProp15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63.xml"/><Relationship Id="rId3" Type="http://schemas.openxmlformats.org/officeDocument/2006/relationships/vmlDrawing" Target="../drawings/vmlDrawing3.vml"/><Relationship Id="rId7" Type="http://schemas.openxmlformats.org/officeDocument/2006/relationships/ctrlProp" Target="../ctrlProps/ctrlProp16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161.xml"/><Relationship Id="rId11" Type="http://schemas.openxmlformats.org/officeDocument/2006/relationships/ctrlProp" Target="../ctrlProps/ctrlProp166.xml"/><Relationship Id="rId5" Type="http://schemas.openxmlformats.org/officeDocument/2006/relationships/ctrlProp" Target="../ctrlProps/ctrlProp160.xml"/><Relationship Id="rId10" Type="http://schemas.openxmlformats.org/officeDocument/2006/relationships/ctrlProp" Target="../ctrlProps/ctrlProp165.xml"/><Relationship Id="rId4" Type="http://schemas.openxmlformats.org/officeDocument/2006/relationships/ctrlProp" Target="../ctrlProps/ctrlProp159.xml"/><Relationship Id="rId9" Type="http://schemas.openxmlformats.org/officeDocument/2006/relationships/ctrlProp" Target="../ctrlProps/ctrlProp16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CC29"/>
  <sheetViews>
    <sheetView showGridLines="0" showZeros="0" tabSelected="1" zoomScaleNormal="100" workbookViewId="0">
      <selection sqref="A1:F1"/>
    </sheetView>
  </sheetViews>
  <sheetFormatPr defaultRowHeight="13" x14ac:dyDescent="0.55000000000000004"/>
  <cols>
    <col min="1" max="1" width="4.5" style="16" customWidth="1"/>
    <col min="2" max="2" width="13.1640625" style="16" customWidth="1"/>
    <col min="3" max="3" width="31.4140625" style="16" bestFit="1" customWidth="1"/>
    <col min="4" max="4" width="14.5" style="16" bestFit="1" customWidth="1"/>
    <col min="5" max="5" width="25.1640625" style="16" bestFit="1" customWidth="1"/>
    <col min="6" max="6" width="12" style="16" customWidth="1"/>
    <col min="7" max="7" width="2.1640625" style="16" customWidth="1"/>
    <col min="8" max="8" width="1.5" style="15" customWidth="1"/>
    <col min="9" max="28" width="8.6640625" style="15"/>
    <col min="29" max="256" width="8.6640625" style="16"/>
    <col min="257" max="257" width="6.58203125" style="16" customWidth="1"/>
    <col min="258" max="258" width="20.08203125" style="16" customWidth="1"/>
    <col min="259" max="259" width="42.1640625" style="16" customWidth="1"/>
    <col min="260" max="260" width="5.58203125" style="16" bestFit="1" customWidth="1"/>
    <col min="261" max="261" width="36.6640625" style="16" customWidth="1"/>
    <col min="262" max="262" width="11.6640625" style="16" bestFit="1" customWidth="1"/>
    <col min="263" max="263" width="17.58203125" style="16" customWidth="1"/>
    <col min="264" max="264" width="9.4140625" style="16" bestFit="1" customWidth="1"/>
    <col min="265" max="512" width="8.6640625" style="16"/>
    <col min="513" max="513" width="6.58203125" style="16" customWidth="1"/>
    <col min="514" max="514" width="20.08203125" style="16" customWidth="1"/>
    <col min="515" max="515" width="42.1640625" style="16" customWidth="1"/>
    <col min="516" max="516" width="5.58203125" style="16" bestFit="1" customWidth="1"/>
    <col min="517" max="517" width="36.6640625" style="16" customWidth="1"/>
    <col min="518" max="518" width="11.6640625" style="16" bestFit="1" customWidth="1"/>
    <col min="519" max="519" width="17.58203125" style="16" customWidth="1"/>
    <col min="520" max="520" width="9.4140625" style="16" bestFit="1" customWidth="1"/>
    <col min="521" max="768" width="8.6640625" style="16"/>
    <col min="769" max="769" width="6.58203125" style="16" customWidth="1"/>
    <col min="770" max="770" width="20.08203125" style="16" customWidth="1"/>
    <col min="771" max="771" width="42.1640625" style="16" customWidth="1"/>
    <col min="772" max="772" width="5.58203125" style="16" bestFit="1" customWidth="1"/>
    <col min="773" max="773" width="36.6640625" style="16" customWidth="1"/>
    <col min="774" max="774" width="11.6640625" style="16" bestFit="1" customWidth="1"/>
    <col min="775" max="775" width="17.58203125" style="16" customWidth="1"/>
    <col min="776" max="776" width="9.4140625" style="16" bestFit="1" customWidth="1"/>
    <col min="777" max="1024" width="8.6640625" style="16"/>
    <col min="1025" max="1025" width="6.58203125" style="16" customWidth="1"/>
    <col min="1026" max="1026" width="20.08203125" style="16" customWidth="1"/>
    <col min="1027" max="1027" width="42.1640625" style="16" customWidth="1"/>
    <col min="1028" max="1028" width="5.58203125" style="16" bestFit="1" customWidth="1"/>
    <col min="1029" max="1029" width="36.6640625" style="16" customWidth="1"/>
    <col min="1030" max="1030" width="11.6640625" style="16" bestFit="1" customWidth="1"/>
    <col min="1031" max="1031" width="17.58203125" style="16" customWidth="1"/>
    <col min="1032" max="1032" width="9.4140625" style="16" bestFit="1" customWidth="1"/>
    <col min="1033" max="1280" width="8.6640625" style="16"/>
    <col min="1281" max="1281" width="6.58203125" style="16" customWidth="1"/>
    <col min="1282" max="1282" width="20.08203125" style="16" customWidth="1"/>
    <col min="1283" max="1283" width="42.1640625" style="16" customWidth="1"/>
    <col min="1284" max="1284" width="5.58203125" style="16" bestFit="1" customWidth="1"/>
    <col min="1285" max="1285" width="36.6640625" style="16" customWidth="1"/>
    <col min="1286" max="1286" width="11.6640625" style="16" bestFit="1" customWidth="1"/>
    <col min="1287" max="1287" width="17.58203125" style="16" customWidth="1"/>
    <col min="1288" max="1288" width="9.4140625" style="16" bestFit="1" customWidth="1"/>
    <col min="1289" max="1536" width="8.6640625" style="16"/>
    <col min="1537" max="1537" width="6.58203125" style="16" customWidth="1"/>
    <col min="1538" max="1538" width="20.08203125" style="16" customWidth="1"/>
    <col min="1539" max="1539" width="42.1640625" style="16" customWidth="1"/>
    <col min="1540" max="1540" width="5.58203125" style="16" bestFit="1" customWidth="1"/>
    <col min="1541" max="1541" width="36.6640625" style="16" customWidth="1"/>
    <col min="1542" max="1542" width="11.6640625" style="16" bestFit="1" customWidth="1"/>
    <col min="1543" max="1543" width="17.58203125" style="16" customWidth="1"/>
    <col min="1544" max="1544" width="9.4140625" style="16" bestFit="1" customWidth="1"/>
    <col min="1545" max="1792" width="8.6640625" style="16"/>
    <col min="1793" max="1793" width="6.58203125" style="16" customWidth="1"/>
    <col min="1794" max="1794" width="20.08203125" style="16" customWidth="1"/>
    <col min="1795" max="1795" width="42.1640625" style="16" customWidth="1"/>
    <col min="1796" max="1796" width="5.58203125" style="16" bestFit="1" customWidth="1"/>
    <col min="1797" max="1797" width="36.6640625" style="16" customWidth="1"/>
    <col min="1798" max="1798" width="11.6640625" style="16" bestFit="1" customWidth="1"/>
    <col min="1799" max="1799" width="17.58203125" style="16" customWidth="1"/>
    <col min="1800" max="1800" width="9.4140625" style="16" bestFit="1" customWidth="1"/>
    <col min="1801" max="2048" width="8.6640625" style="16"/>
    <col min="2049" max="2049" width="6.58203125" style="16" customWidth="1"/>
    <col min="2050" max="2050" width="20.08203125" style="16" customWidth="1"/>
    <col min="2051" max="2051" width="42.1640625" style="16" customWidth="1"/>
    <col min="2052" max="2052" width="5.58203125" style="16" bestFit="1" customWidth="1"/>
    <col min="2053" max="2053" width="36.6640625" style="16" customWidth="1"/>
    <col min="2054" max="2054" width="11.6640625" style="16" bestFit="1" customWidth="1"/>
    <col min="2055" max="2055" width="17.58203125" style="16" customWidth="1"/>
    <col min="2056" max="2056" width="9.4140625" style="16" bestFit="1" customWidth="1"/>
    <col min="2057" max="2304" width="8.6640625" style="16"/>
    <col min="2305" max="2305" width="6.58203125" style="16" customWidth="1"/>
    <col min="2306" max="2306" width="20.08203125" style="16" customWidth="1"/>
    <col min="2307" max="2307" width="42.1640625" style="16" customWidth="1"/>
    <col min="2308" max="2308" width="5.58203125" style="16" bestFit="1" customWidth="1"/>
    <col min="2309" max="2309" width="36.6640625" style="16" customWidth="1"/>
    <col min="2310" max="2310" width="11.6640625" style="16" bestFit="1" customWidth="1"/>
    <col min="2311" max="2311" width="17.58203125" style="16" customWidth="1"/>
    <col min="2312" max="2312" width="9.4140625" style="16" bestFit="1" customWidth="1"/>
    <col min="2313" max="2560" width="8.6640625" style="16"/>
    <col min="2561" max="2561" width="6.58203125" style="16" customWidth="1"/>
    <col min="2562" max="2562" width="20.08203125" style="16" customWidth="1"/>
    <col min="2563" max="2563" width="42.1640625" style="16" customWidth="1"/>
    <col min="2564" max="2564" width="5.58203125" style="16" bestFit="1" customWidth="1"/>
    <col min="2565" max="2565" width="36.6640625" style="16" customWidth="1"/>
    <col min="2566" max="2566" width="11.6640625" style="16" bestFit="1" customWidth="1"/>
    <col min="2567" max="2567" width="17.58203125" style="16" customWidth="1"/>
    <col min="2568" max="2568" width="9.4140625" style="16" bestFit="1" customWidth="1"/>
    <col min="2569" max="2816" width="8.6640625" style="16"/>
    <col min="2817" max="2817" width="6.58203125" style="16" customWidth="1"/>
    <col min="2818" max="2818" width="20.08203125" style="16" customWidth="1"/>
    <col min="2819" max="2819" width="42.1640625" style="16" customWidth="1"/>
    <col min="2820" max="2820" width="5.58203125" style="16" bestFit="1" customWidth="1"/>
    <col min="2821" max="2821" width="36.6640625" style="16" customWidth="1"/>
    <col min="2822" max="2822" width="11.6640625" style="16" bestFit="1" customWidth="1"/>
    <col min="2823" max="2823" width="17.58203125" style="16" customWidth="1"/>
    <col min="2824" max="2824" width="9.4140625" style="16" bestFit="1" customWidth="1"/>
    <col min="2825" max="3072" width="8.6640625" style="16"/>
    <col min="3073" max="3073" width="6.58203125" style="16" customWidth="1"/>
    <col min="3074" max="3074" width="20.08203125" style="16" customWidth="1"/>
    <col min="3075" max="3075" width="42.1640625" style="16" customWidth="1"/>
    <col min="3076" max="3076" width="5.58203125" style="16" bestFit="1" customWidth="1"/>
    <col min="3077" max="3077" width="36.6640625" style="16" customWidth="1"/>
    <col min="3078" max="3078" width="11.6640625" style="16" bestFit="1" customWidth="1"/>
    <col min="3079" max="3079" width="17.58203125" style="16" customWidth="1"/>
    <col min="3080" max="3080" width="9.4140625" style="16" bestFit="1" customWidth="1"/>
    <col min="3081" max="3328" width="8.6640625" style="16"/>
    <col min="3329" max="3329" width="6.58203125" style="16" customWidth="1"/>
    <col min="3330" max="3330" width="20.08203125" style="16" customWidth="1"/>
    <col min="3331" max="3331" width="42.1640625" style="16" customWidth="1"/>
    <col min="3332" max="3332" width="5.58203125" style="16" bestFit="1" customWidth="1"/>
    <col min="3333" max="3333" width="36.6640625" style="16" customWidth="1"/>
    <col min="3334" max="3334" width="11.6640625" style="16" bestFit="1" customWidth="1"/>
    <col min="3335" max="3335" width="17.58203125" style="16" customWidth="1"/>
    <col min="3336" max="3336" width="9.4140625" style="16" bestFit="1" customWidth="1"/>
    <col min="3337" max="3584" width="8.6640625" style="16"/>
    <col min="3585" max="3585" width="6.58203125" style="16" customWidth="1"/>
    <col min="3586" max="3586" width="20.08203125" style="16" customWidth="1"/>
    <col min="3587" max="3587" width="42.1640625" style="16" customWidth="1"/>
    <col min="3588" max="3588" width="5.58203125" style="16" bestFit="1" customWidth="1"/>
    <col min="3589" max="3589" width="36.6640625" style="16" customWidth="1"/>
    <col min="3590" max="3590" width="11.6640625" style="16" bestFit="1" customWidth="1"/>
    <col min="3591" max="3591" width="17.58203125" style="16" customWidth="1"/>
    <col min="3592" max="3592" width="9.4140625" style="16" bestFit="1" customWidth="1"/>
    <col min="3593" max="3840" width="8.6640625" style="16"/>
    <col min="3841" max="3841" width="6.58203125" style="16" customWidth="1"/>
    <col min="3842" max="3842" width="20.08203125" style="16" customWidth="1"/>
    <col min="3843" max="3843" width="42.1640625" style="16" customWidth="1"/>
    <col min="3844" max="3844" width="5.58203125" style="16" bestFit="1" customWidth="1"/>
    <col min="3845" max="3845" width="36.6640625" style="16" customWidth="1"/>
    <col min="3846" max="3846" width="11.6640625" style="16" bestFit="1" customWidth="1"/>
    <col min="3847" max="3847" width="17.58203125" style="16" customWidth="1"/>
    <col min="3848" max="3848" width="9.4140625" style="16" bestFit="1" customWidth="1"/>
    <col min="3849" max="4096" width="8.6640625" style="16"/>
    <col min="4097" max="4097" width="6.58203125" style="16" customWidth="1"/>
    <col min="4098" max="4098" width="20.08203125" style="16" customWidth="1"/>
    <col min="4099" max="4099" width="42.1640625" style="16" customWidth="1"/>
    <col min="4100" max="4100" width="5.58203125" style="16" bestFit="1" customWidth="1"/>
    <col min="4101" max="4101" width="36.6640625" style="16" customWidth="1"/>
    <col min="4102" max="4102" width="11.6640625" style="16" bestFit="1" customWidth="1"/>
    <col min="4103" max="4103" width="17.58203125" style="16" customWidth="1"/>
    <col min="4104" max="4104" width="9.4140625" style="16" bestFit="1" customWidth="1"/>
    <col min="4105" max="4352" width="8.6640625" style="16"/>
    <col min="4353" max="4353" width="6.58203125" style="16" customWidth="1"/>
    <col min="4354" max="4354" width="20.08203125" style="16" customWidth="1"/>
    <col min="4355" max="4355" width="42.1640625" style="16" customWidth="1"/>
    <col min="4356" max="4356" width="5.58203125" style="16" bestFit="1" customWidth="1"/>
    <col min="4357" max="4357" width="36.6640625" style="16" customWidth="1"/>
    <col min="4358" max="4358" width="11.6640625" style="16" bestFit="1" customWidth="1"/>
    <col min="4359" max="4359" width="17.58203125" style="16" customWidth="1"/>
    <col min="4360" max="4360" width="9.4140625" style="16" bestFit="1" customWidth="1"/>
    <col min="4361" max="4608" width="8.6640625" style="16"/>
    <col min="4609" max="4609" width="6.58203125" style="16" customWidth="1"/>
    <col min="4610" max="4610" width="20.08203125" style="16" customWidth="1"/>
    <col min="4611" max="4611" width="42.1640625" style="16" customWidth="1"/>
    <col min="4612" max="4612" width="5.58203125" style="16" bestFit="1" customWidth="1"/>
    <col min="4613" max="4613" width="36.6640625" style="16" customWidth="1"/>
    <col min="4614" max="4614" width="11.6640625" style="16" bestFit="1" customWidth="1"/>
    <col min="4615" max="4615" width="17.58203125" style="16" customWidth="1"/>
    <col min="4616" max="4616" width="9.4140625" style="16" bestFit="1" customWidth="1"/>
    <col min="4617" max="4864" width="8.6640625" style="16"/>
    <col min="4865" max="4865" width="6.58203125" style="16" customWidth="1"/>
    <col min="4866" max="4866" width="20.08203125" style="16" customWidth="1"/>
    <col min="4867" max="4867" width="42.1640625" style="16" customWidth="1"/>
    <col min="4868" max="4868" width="5.58203125" style="16" bestFit="1" customWidth="1"/>
    <col min="4869" max="4869" width="36.6640625" style="16" customWidth="1"/>
    <col min="4870" max="4870" width="11.6640625" style="16" bestFit="1" customWidth="1"/>
    <col min="4871" max="4871" width="17.58203125" style="16" customWidth="1"/>
    <col min="4872" max="4872" width="9.4140625" style="16" bestFit="1" customWidth="1"/>
    <col min="4873" max="5120" width="8.6640625" style="16"/>
    <col min="5121" max="5121" width="6.58203125" style="16" customWidth="1"/>
    <col min="5122" max="5122" width="20.08203125" style="16" customWidth="1"/>
    <col min="5123" max="5123" width="42.1640625" style="16" customWidth="1"/>
    <col min="5124" max="5124" width="5.58203125" style="16" bestFit="1" customWidth="1"/>
    <col min="5125" max="5125" width="36.6640625" style="16" customWidth="1"/>
    <col min="5126" max="5126" width="11.6640625" style="16" bestFit="1" customWidth="1"/>
    <col min="5127" max="5127" width="17.58203125" style="16" customWidth="1"/>
    <col min="5128" max="5128" width="9.4140625" style="16" bestFit="1" customWidth="1"/>
    <col min="5129" max="5376" width="8.6640625" style="16"/>
    <col min="5377" max="5377" width="6.58203125" style="16" customWidth="1"/>
    <col min="5378" max="5378" width="20.08203125" style="16" customWidth="1"/>
    <col min="5379" max="5379" width="42.1640625" style="16" customWidth="1"/>
    <col min="5380" max="5380" width="5.58203125" style="16" bestFit="1" customWidth="1"/>
    <col min="5381" max="5381" width="36.6640625" style="16" customWidth="1"/>
    <col min="5382" max="5382" width="11.6640625" style="16" bestFit="1" customWidth="1"/>
    <col min="5383" max="5383" width="17.58203125" style="16" customWidth="1"/>
    <col min="5384" max="5384" width="9.4140625" style="16" bestFit="1" customWidth="1"/>
    <col min="5385" max="5632" width="8.6640625" style="16"/>
    <col min="5633" max="5633" width="6.58203125" style="16" customWidth="1"/>
    <col min="5634" max="5634" width="20.08203125" style="16" customWidth="1"/>
    <col min="5635" max="5635" width="42.1640625" style="16" customWidth="1"/>
    <col min="5636" max="5636" width="5.58203125" style="16" bestFit="1" customWidth="1"/>
    <col min="5637" max="5637" width="36.6640625" style="16" customWidth="1"/>
    <col min="5638" max="5638" width="11.6640625" style="16" bestFit="1" customWidth="1"/>
    <col min="5639" max="5639" width="17.58203125" style="16" customWidth="1"/>
    <col min="5640" max="5640" width="9.4140625" style="16" bestFit="1" customWidth="1"/>
    <col min="5641" max="5888" width="8.6640625" style="16"/>
    <col min="5889" max="5889" width="6.58203125" style="16" customWidth="1"/>
    <col min="5890" max="5890" width="20.08203125" style="16" customWidth="1"/>
    <col min="5891" max="5891" width="42.1640625" style="16" customWidth="1"/>
    <col min="5892" max="5892" width="5.58203125" style="16" bestFit="1" customWidth="1"/>
    <col min="5893" max="5893" width="36.6640625" style="16" customWidth="1"/>
    <col min="5894" max="5894" width="11.6640625" style="16" bestFit="1" customWidth="1"/>
    <col min="5895" max="5895" width="17.58203125" style="16" customWidth="1"/>
    <col min="5896" max="5896" width="9.4140625" style="16" bestFit="1" customWidth="1"/>
    <col min="5897" max="6144" width="8.6640625" style="16"/>
    <col min="6145" max="6145" width="6.58203125" style="16" customWidth="1"/>
    <col min="6146" max="6146" width="20.08203125" style="16" customWidth="1"/>
    <col min="6147" max="6147" width="42.1640625" style="16" customWidth="1"/>
    <col min="6148" max="6148" width="5.58203125" style="16" bestFit="1" customWidth="1"/>
    <col min="6149" max="6149" width="36.6640625" style="16" customWidth="1"/>
    <col min="6150" max="6150" width="11.6640625" style="16" bestFit="1" customWidth="1"/>
    <col min="6151" max="6151" width="17.58203125" style="16" customWidth="1"/>
    <col min="6152" max="6152" width="9.4140625" style="16" bestFit="1" customWidth="1"/>
    <col min="6153" max="6400" width="8.6640625" style="16"/>
    <col min="6401" max="6401" width="6.58203125" style="16" customWidth="1"/>
    <col min="6402" max="6402" width="20.08203125" style="16" customWidth="1"/>
    <col min="6403" max="6403" width="42.1640625" style="16" customWidth="1"/>
    <col min="6404" max="6404" width="5.58203125" style="16" bestFit="1" customWidth="1"/>
    <col min="6405" max="6405" width="36.6640625" style="16" customWidth="1"/>
    <col min="6406" max="6406" width="11.6640625" style="16" bestFit="1" customWidth="1"/>
    <col min="6407" max="6407" width="17.58203125" style="16" customWidth="1"/>
    <col min="6408" max="6408" width="9.4140625" style="16" bestFit="1" customWidth="1"/>
    <col min="6409" max="6656" width="8.6640625" style="16"/>
    <col min="6657" max="6657" width="6.58203125" style="16" customWidth="1"/>
    <col min="6658" max="6658" width="20.08203125" style="16" customWidth="1"/>
    <col min="6659" max="6659" width="42.1640625" style="16" customWidth="1"/>
    <col min="6660" max="6660" width="5.58203125" style="16" bestFit="1" customWidth="1"/>
    <col min="6661" max="6661" width="36.6640625" style="16" customWidth="1"/>
    <col min="6662" max="6662" width="11.6640625" style="16" bestFit="1" customWidth="1"/>
    <col min="6663" max="6663" width="17.58203125" style="16" customWidth="1"/>
    <col min="6664" max="6664" width="9.4140625" style="16" bestFit="1" customWidth="1"/>
    <col min="6665" max="6912" width="8.6640625" style="16"/>
    <col min="6913" max="6913" width="6.58203125" style="16" customWidth="1"/>
    <col min="6914" max="6914" width="20.08203125" style="16" customWidth="1"/>
    <col min="6915" max="6915" width="42.1640625" style="16" customWidth="1"/>
    <col min="6916" max="6916" width="5.58203125" style="16" bestFit="1" customWidth="1"/>
    <col min="6917" max="6917" width="36.6640625" style="16" customWidth="1"/>
    <col min="6918" max="6918" width="11.6640625" style="16" bestFit="1" customWidth="1"/>
    <col min="6919" max="6919" width="17.58203125" style="16" customWidth="1"/>
    <col min="6920" max="6920" width="9.4140625" style="16" bestFit="1" customWidth="1"/>
    <col min="6921" max="7168" width="8.6640625" style="16"/>
    <col min="7169" max="7169" width="6.58203125" style="16" customWidth="1"/>
    <col min="7170" max="7170" width="20.08203125" style="16" customWidth="1"/>
    <col min="7171" max="7171" width="42.1640625" style="16" customWidth="1"/>
    <col min="7172" max="7172" width="5.58203125" style="16" bestFit="1" customWidth="1"/>
    <col min="7173" max="7173" width="36.6640625" style="16" customWidth="1"/>
    <col min="7174" max="7174" width="11.6640625" style="16" bestFit="1" customWidth="1"/>
    <col min="7175" max="7175" width="17.58203125" style="16" customWidth="1"/>
    <col min="7176" max="7176" width="9.4140625" style="16" bestFit="1" customWidth="1"/>
    <col min="7177" max="7424" width="8.6640625" style="16"/>
    <col min="7425" max="7425" width="6.58203125" style="16" customWidth="1"/>
    <col min="7426" max="7426" width="20.08203125" style="16" customWidth="1"/>
    <col min="7427" max="7427" width="42.1640625" style="16" customWidth="1"/>
    <col min="7428" max="7428" width="5.58203125" style="16" bestFit="1" customWidth="1"/>
    <col min="7429" max="7429" width="36.6640625" style="16" customWidth="1"/>
    <col min="7430" max="7430" width="11.6640625" style="16" bestFit="1" customWidth="1"/>
    <col min="7431" max="7431" width="17.58203125" style="16" customWidth="1"/>
    <col min="7432" max="7432" width="9.4140625" style="16" bestFit="1" customWidth="1"/>
    <col min="7433" max="7680" width="8.6640625" style="16"/>
    <col min="7681" max="7681" width="6.58203125" style="16" customWidth="1"/>
    <col min="7682" max="7682" width="20.08203125" style="16" customWidth="1"/>
    <col min="7683" max="7683" width="42.1640625" style="16" customWidth="1"/>
    <col min="7684" max="7684" width="5.58203125" style="16" bestFit="1" customWidth="1"/>
    <col min="7685" max="7685" width="36.6640625" style="16" customWidth="1"/>
    <col min="7686" max="7686" width="11.6640625" style="16" bestFit="1" customWidth="1"/>
    <col min="7687" max="7687" width="17.58203125" style="16" customWidth="1"/>
    <col min="7688" max="7688" width="9.4140625" style="16" bestFit="1" customWidth="1"/>
    <col min="7689" max="7936" width="8.6640625" style="16"/>
    <col min="7937" max="7937" width="6.58203125" style="16" customWidth="1"/>
    <col min="7938" max="7938" width="20.08203125" style="16" customWidth="1"/>
    <col min="7939" max="7939" width="42.1640625" style="16" customWidth="1"/>
    <col min="7940" max="7940" width="5.58203125" style="16" bestFit="1" customWidth="1"/>
    <col min="7941" max="7941" width="36.6640625" style="16" customWidth="1"/>
    <col min="7942" max="7942" width="11.6640625" style="16" bestFit="1" customWidth="1"/>
    <col min="7943" max="7943" width="17.58203125" style="16" customWidth="1"/>
    <col min="7944" max="7944" width="9.4140625" style="16" bestFit="1" customWidth="1"/>
    <col min="7945" max="8192" width="8.6640625" style="16"/>
    <col min="8193" max="8193" width="6.58203125" style="16" customWidth="1"/>
    <col min="8194" max="8194" width="20.08203125" style="16" customWidth="1"/>
    <col min="8195" max="8195" width="42.1640625" style="16" customWidth="1"/>
    <col min="8196" max="8196" width="5.58203125" style="16" bestFit="1" customWidth="1"/>
    <col min="8197" max="8197" width="36.6640625" style="16" customWidth="1"/>
    <col min="8198" max="8198" width="11.6640625" style="16" bestFit="1" customWidth="1"/>
    <col min="8199" max="8199" width="17.58203125" style="16" customWidth="1"/>
    <col min="8200" max="8200" width="9.4140625" style="16" bestFit="1" customWidth="1"/>
    <col min="8201" max="8448" width="8.6640625" style="16"/>
    <col min="8449" max="8449" width="6.58203125" style="16" customWidth="1"/>
    <col min="8450" max="8450" width="20.08203125" style="16" customWidth="1"/>
    <col min="8451" max="8451" width="42.1640625" style="16" customWidth="1"/>
    <col min="8452" max="8452" width="5.58203125" style="16" bestFit="1" customWidth="1"/>
    <col min="8453" max="8453" width="36.6640625" style="16" customWidth="1"/>
    <col min="8454" max="8454" width="11.6640625" style="16" bestFit="1" customWidth="1"/>
    <col min="8455" max="8455" width="17.58203125" style="16" customWidth="1"/>
    <col min="8456" max="8456" width="9.4140625" style="16" bestFit="1" customWidth="1"/>
    <col min="8457" max="8704" width="8.6640625" style="16"/>
    <col min="8705" max="8705" width="6.58203125" style="16" customWidth="1"/>
    <col min="8706" max="8706" width="20.08203125" style="16" customWidth="1"/>
    <col min="8707" max="8707" width="42.1640625" style="16" customWidth="1"/>
    <col min="8708" max="8708" width="5.58203125" style="16" bestFit="1" customWidth="1"/>
    <col min="8709" max="8709" width="36.6640625" style="16" customWidth="1"/>
    <col min="8710" max="8710" width="11.6640625" style="16" bestFit="1" customWidth="1"/>
    <col min="8711" max="8711" width="17.58203125" style="16" customWidth="1"/>
    <col min="8712" max="8712" width="9.4140625" style="16" bestFit="1" customWidth="1"/>
    <col min="8713" max="8960" width="8.6640625" style="16"/>
    <col min="8961" max="8961" width="6.58203125" style="16" customWidth="1"/>
    <col min="8962" max="8962" width="20.08203125" style="16" customWidth="1"/>
    <col min="8963" max="8963" width="42.1640625" style="16" customWidth="1"/>
    <col min="8964" max="8964" width="5.58203125" style="16" bestFit="1" customWidth="1"/>
    <col min="8965" max="8965" width="36.6640625" style="16" customWidth="1"/>
    <col min="8966" max="8966" width="11.6640625" style="16" bestFit="1" customWidth="1"/>
    <col min="8967" max="8967" width="17.58203125" style="16" customWidth="1"/>
    <col min="8968" max="8968" width="9.4140625" style="16" bestFit="1" customWidth="1"/>
    <col min="8969" max="9216" width="8.6640625" style="16"/>
    <col min="9217" max="9217" width="6.58203125" style="16" customWidth="1"/>
    <col min="9218" max="9218" width="20.08203125" style="16" customWidth="1"/>
    <col min="9219" max="9219" width="42.1640625" style="16" customWidth="1"/>
    <col min="9220" max="9220" width="5.58203125" style="16" bestFit="1" customWidth="1"/>
    <col min="9221" max="9221" width="36.6640625" style="16" customWidth="1"/>
    <col min="9222" max="9222" width="11.6640625" style="16" bestFit="1" customWidth="1"/>
    <col min="9223" max="9223" width="17.58203125" style="16" customWidth="1"/>
    <col min="9224" max="9224" width="9.4140625" style="16" bestFit="1" customWidth="1"/>
    <col min="9225" max="9472" width="8.6640625" style="16"/>
    <col min="9473" max="9473" width="6.58203125" style="16" customWidth="1"/>
    <col min="9474" max="9474" width="20.08203125" style="16" customWidth="1"/>
    <col min="9475" max="9475" width="42.1640625" style="16" customWidth="1"/>
    <col min="9476" max="9476" width="5.58203125" style="16" bestFit="1" customWidth="1"/>
    <col min="9477" max="9477" width="36.6640625" style="16" customWidth="1"/>
    <col min="9478" max="9478" width="11.6640625" style="16" bestFit="1" customWidth="1"/>
    <col min="9479" max="9479" width="17.58203125" style="16" customWidth="1"/>
    <col min="9480" max="9480" width="9.4140625" style="16" bestFit="1" customWidth="1"/>
    <col min="9481" max="9728" width="8.6640625" style="16"/>
    <col min="9729" max="9729" width="6.58203125" style="16" customWidth="1"/>
    <col min="9730" max="9730" width="20.08203125" style="16" customWidth="1"/>
    <col min="9731" max="9731" width="42.1640625" style="16" customWidth="1"/>
    <col min="9732" max="9732" width="5.58203125" style="16" bestFit="1" customWidth="1"/>
    <col min="9733" max="9733" width="36.6640625" style="16" customWidth="1"/>
    <col min="9734" max="9734" width="11.6640625" style="16" bestFit="1" customWidth="1"/>
    <col min="9735" max="9735" width="17.58203125" style="16" customWidth="1"/>
    <col min="9736" max="9736" width="9.4140625" style="16" bestFit="1" customWidth="1"/>
    <col min="9737" max="9984" width="8.6640625" style="16"/>
    <col min="9985" max="9985" width="6.58203125" style="16" customWidth="1"/>
    <col min="9986" max="9986" width="20.08203125" style="16" customWidth="1"/>
    <col min="9987" max="9987" width="42.1640625" style="16" customWidth="1"/>
    <col min="9988" max="9988" width="5.58203125" style="16" bestFit="1" customWidth="1"/>
    <col min="9989" max="9989" width="36.6640625" style="16" customWidth="1"/>
    <col min="9990" max="9990" width="11.6640625" style="16" bestFit="1" customWidth="1"/>
    <col min="9991" max="9991" width="17.58203125" style="16" customWidth="1"/>
    <col min="9992" max="9992" width="9.4140625" style="16" bestFit="1" customWidth="1"/>
    <col min="9993" max="10240" width="8.6640625" style="16"/>
    <col min="10241" max="10241" width="6.58203125" style="16" customWidth="1"/>
    <col min="10242" max="10242" width="20.08203125" style="16" customWidth="1"/>
    <col min="10243" max="10243" width="42.1640625" style="16" customWidth="1"/>
    <col min="10244" max="10244" width="5.58203125" style="16" bestFit="1" customWidth="1"/>
    <col min="10245" max="10245" width="36.6640625" style="16" customWidth="1"/>
    <col min="10246" max="10246" width="11.6640625" style="16" bestFit="1" customWidth="1"/>
    <col min="10247" max="10247" width="17.58203125" style="16" customWidth="1"/>
    <col min="10248" max="10248" width="9.4140625" style="16" bestFit="1" customWidth="1"/>
    <col min="10249" max="10496" width="8.6640625" style="16"/>
    <col min="10497" max="10497" width="6.58203125" style="16" customWidth="1"/>
    <col min="10498" max="10498" width="20.08203125" style="16" customWidth="1"/>
    <col min="10499" max="10499" width="42.1640625" style="16" customWidth="1"/>
    <col min="10500" max="10500" width="5.58203125" style="16" bestFit="1" customWidth="1"/>
    <col min="10501" max="10501" width="36.6640625" style="16" customWidth="1"/>
    <col min="10502" max="10502" width="11.6640625" style="16" bestFit="1" customWidth="1"/>
    <col min="10503" max="10503" width="17.58203125" style="16" customWidth="1"/>
    <col min="10504" max="10504" width="9.4140625" style="16" bestFit="1" customWidth="1"/>
    <col min="10505" max="10752" width="8.6640625" style="16"/>
    <col min="10753" max="10753" width="6.58203125" style="16" customWidth="1"/>
    <col min="10754" max="10754" width="20.08203125" style="16" customWidth="1"/>
    <col min="10755" max="10755" width="42.1640625" style="16" customWidth="1"/>
    <col min="10756" max="10756" width="5.58203125" style="16" bestFit="1" customWidth="1"/>
    <col min="10757" max="10757" width="36.6640625" style="16" customWidth="1"/>
    <col min="10758" max="10758" width="11.6640625" style="16" bestFit="1" customWidth="1"/>
    <col min="10759" max="10759" width="17.58203125" style="16" customWidth="1"/>
    <col min="10760" max="10760" width="9.4140625" style="16" bestFit="1" customWidth="1"/>
    <col min="10761" max="11008" width="8.6640625" style="16"/>
    <col min="11009" max="11009" width="6.58203125" style="16" customWidth="1"/>
    <col min="11010" max="11010" width="20.08203125" style="16" customWidth="1"/>
    <col min="11011" max="11011" width="42.1640625" style="16" customWidth="1"/>
    <col min="11012" max="11012" width="5.58203125" style="16" bestFit="1" customWidth="1"/>
    <col min="11013" max="11013" width="36.6640625" style="16" customWidth="1"/>
    <col min="11014" max="11014" width="11.6640625" style="16" bestFit="1" customWidth="1"/>
    <col min="11015" max="11015" width="17.58203125" style="16" customWidth="1"/>
    <col min="11016" max="11016" width="9.4140625" style="16" bestFit="1" customWidth="1"/>
    <col min="11017" max="11264" width="8.6640625" style="16"/>
    <col min="11265" max="11265" width="6.58203125" style="16" customWidth="1"/>
    <col min="11266" max="11266" width="20.08203125" style="16" customWidth="1"/>
    <col min="11267" max="11267" width="42.1640625" style="16" customWidth="1"/>
    <col min="11268" max="11268" width="5.58203125" style="16" bestFit="1" customWidth="1"/>
    <col min="11269" max="11269" width="36.6640625" style="16" customWidth="1"/>
    <col min="11270" max="11270" width="11.6640625" style="16" bestFit="1" customWidth="1"/>
    <col min="11271" max="11271" width="17.58203125" style="16" customWidth="1"/>
    <col min="11272" max="11272" width="9.4140625" style="16" bestFit="1" customWidth="1"/>
    <col min="11273" max="11520" width="8.6640625" style="16"/>
    <col min="11521" max="11521" width="6.58203125" style="16" customWidth="1"/>
    <col min="11522" max="11522" width="20.08203125" style="16" customWidth="1"/>
    <col min="11523" max="11523" width="42.1640625" style="16" customWidth="1"/>
    <col min="11524" max="11524" width="5.58203125" style="16" bestFit="1" customWidth="1"/>
    <col min="11525" max="11525" width="36.6640625" style="16" customWidth="1"/>
    <col min="11526" max="11526" width="11.6640625" style="16" bestFit="1" customWidth="1"/>
    <col min="11527" max="11527" width="17.58203125" style="16" customWidth="1"/>
    <col min="11528" max="11528" width="9.4140625" style="16" bestFit="1" customWidth="1"/>
    <col min="11529" max="11776" width="8.6640625" style="16"/>
    <col min="11777" max="11777" width="6.58203125" style="16" customWidth="1"/>
    <col min="11778" max="11778" width="20.08203125" style="16" customWidth="1"/>
    <col min="11779" max="11779" width="42.1640625" style="16" customWidth="1"/>
    <col min="11780" max="11780" width="5.58203125" style="16" bestFit="1" customWidth="1"/>
    <col min="11781" max="11781" width="36.6640625" style="16" customWidth="1"/>
    <col min="11782" max="11782" width="11.6640625" style="16" bestFit="1" customWidth="1"/>
    <col min="11783" max="11783" width="17.58203125" style="16" customWidth="1"/>
    <col min="11784" max="11784" width="9.4140625" style="16" bestFit="1" customWidth="1"/>
    <col min="11785" max="12032" width="8.6640625" style="16"/>
    <col min="12033" max="12033" width="6.58203125" style="16" customWidth="1"/>
    <col min="12034" max="12034" width="20.08203125" style="16" customWidth="1"/>
    <col min="12035" max="12035" width="42.1640625" style="16" customWidth="1"/>
    <col min="12036" max="12036" width="5.58203125" style="16" bestFit="1" customWidth="1"/>
    <col min="12037" max="12037" width="36.6640625" style="16" customWidth="1"/>
    <col min="12038" max="12038" width="11.6640625" style="16" bestFit="1" customWidth="1"/>
    <col min="12039" max="12039" width="17.58203125" style="16" customWidth="1"/>
    <col min="12040" max="12040" width="9.4140625" style="16" bestFit="1" customWidth="1"/>
    <col min="12041" max="12288" width="8.6640625" style="16"/>
    <col min="12289" max="12289" width="6.58203125" style="16" customWidth="1"/>
    <col min="12290" max="12290" width="20.08203125" style="16" customWidth="1"/>
    <col min="12291" max="12291" width="42.1640625" style="16" customWidth="1"/>
    <col min="12292" max="12292" width="5.58203125" style="16" bestFit="1" customWidth="1"/>
    <col min="12293" max="12293" width="36.6640625" style="16" customWidth="1"/>
    <col min="12294" max="12294" width="11.6640625" style="16" bestFit="1" customWidth="1"/>
    <col min="12295" max="12295" width="17.58203125" style="16" customWidth="1"/>
    <col min="12296" max="12296" width="9.4140625" style="16" bestFit="1" customWidth="1"/>
    <col min="12297" max="12544" width="8.6640625" style="16"/>
    <col min="12545" max="12545" width="6.58203125" style="16" customWidth="1"/>
    <col min="12546" max="12546" width="20.08203125" style="16" customWidth="1"/>
    <col min="12547" max="12547" width="42.1640625" style="16" customWidth="1"/>
    <col min="12548" max="12548" width="5.58203125" style="16" bestFit="1" customWidth="1"/>
    <col min="12549" max="12549" width="36.6640625" style="16" customWidth="1"/>
    <col min="12550" max="12550" width="11.6640625" style="16" bestFit="1" customWidth="1"/>
    <col min="12551" max="12551" width="17.58203125" style="16" customWidth="1"/>
    <col min="12552" max="12552" width="9.4140625" style="16" bestFit="1" customWidth="1"/>
    <col min="12553" max="12800" width="8.6640625" style="16"/>
    <col min="12801" max="12801" width="6.58203125" style="16" customWidth="1"/>
    <col min="12802" max="12802" width="20.08203125" style="16" customWidth="1"/>
    <col min="12803" max="12803" width="42.1640625" style="16" customWidth="1"/>
    <col min="12804" max="12804" width="5.58203125" style="16" bestFit="1" customWidth="1"/>
    <col min="12805" max="12805" width="36.6640625" style="16" customWidth="1"/>
    <col min="12806" max="12806" width="11.6640625" style="16" bestFit="1" customWidth="1"/>
    <col min="12807" max="12807" width="17.58203125" style="16" customWidth="1"/>
    <col min="12808" max="12808" width="9.4140625" style="16" bestFit="1" customWidth="1"/>
    <col min="12809" max="13056" width="8.6640625" style="16"/>
    <col min="13057" max="13057" width="6.58203125" style="16" customWidth="1"/>
    <col min="13058" max="13058" width="20.08203125" style="16" customWidth="1"/>
    <col min="13059" max="13059" width="42.1640625" style="16" customWidth="1"/>
    <col min="13060" max="13060" width="5.58203125" style="16" bestFit="1" customWidth="1"/>
    <col min="13061" max="13061" width="36.6640625" style="16" customWidth="1"/>
    <col min="13062" max="13062" width="11.6640625" style="16" bestFit="1" customWidth="1"/>
    <col min="13063" max="13063" width="17.58203125" style="16" customWidth="1"/>
    <col min="13064" max="13064" width="9.4140625" style="16" bestFit="1" customWidth="1"/>
    <col min="13065" max="13312" width="8.6640625" style="16"/>
    <col min="13313" max="13313" width="6.58203125" style="16" customWidth="1"/>
    <col min="13314" max="13314" width="20.08203125" style="16" customWidth="1"/>
    <col min="13315" max="13315" width="42.1640625" style="16" customWidth="1"/>
    <col min="13316" max="13316" width="5.58203125" style="16" bestFit="1" customWidth="1"/>
    <col min="13317" max="13317" width="36.6640625" style="16" customWidth="1"/>
    <col min="13318" max="13318" width="11.6640625" style="16" bestFit="1" customWidth="1"/>
    <col min="13319" max="13319" width="17.58203125" style="16" customWidth="1"/>
    <col min="13320" max="13320" width="9.4140625" style="16" bestFit="1" customWidth="1"/>
    <col min="13321" max="13568" width="8.6640625" style="16"/>
    <col min="13569" max="13569" width="6.58203125" style="16" customWidth="1"/>
    <col min="13570" max="13570" width="20.08203125" style="16" customWidth="1"/>
    <col min="13571" max="13571" width="42.1640625" style="16" customWidth="1"/>
    <col min="13572" max="13572" width="5.58203125" style="16" bestFit="1" customWidth="1"/>
    <col min="13573" max="13573" width="36.6640625" style="16" customWidth="1"/>
    <col min="13574" max="13574" width="11.6640625" style="16" bestFit="1" customWidth="1"/>
    <col min="13575" max="13575" width="17.58203125" style="16" customWidth="1"/>
    <col min="13576" max="13576" width="9.4140625" style="16" bestFit="1" customWidth="1"/>
    <col min="13577" max="13824" width="8.6640625" style="16"/>
    <col min="13825" max="13825" width="6.58203125" style="16" customWidth="1"/>
    <col min="13826" max="13826" width="20.08203125" style="16" customWidth="1"/>
    <col min="13827" max="13827" width="42.1640625" style="16" customWidth="1"/>
    <col min="13828" max="13828" width="5.58203125" style="16" bestFit="1" customWidth="1"/>
    <col min="13829" max="13829" width="36.6640625" style="16" customWidth="1"/>
    <col min="13830" max="13830" width="11.6640625" style="16" bestFit="1" customWidth="1"/>
    <col min="13831" max="13831" width="17.58203125" style="16" customWidth="1"/>
    <col min="13832" max="13832" width="9.4140625" style="16" bestFit="1" customWidth="1"/>
    <col min="13833" max="14080" width="8.6640625" style="16"/>
    <col min="14081" max="14081" width="6.58203125" style="16" customWidth="1"/>
    <col min="14082" max="14082" width="20.08203125" style="16" customWidth="1"/>
    <col min="14083" max="14083" width="42.1640625" style="16" customWidth="1"/>
    <col min="14084" max="14084" width="5.58203125" style="16" bestFit="1" customWidth="1"/>
    <col min="14085" max="14085" width="36.6640625" style="16" customWidth="1"/>
    <col min="14086" max="14086" width="11.6640625" style="16" bestFit="1" customWidth="1"/>
    <col min="14087" max="14087" width="17.58203125" style="16" customWidth="1"/>
    <col min="14088" max="14088" width="9.4140625" style="16" bestFit="1" customWidth="1"/>
    <col min="14089" max="14336" width="8.6640625" style="16"/>
    <col min="14337" max="14337" width="6.58203125" style="16" customWidth="1"/>
    <col min="14338" max="14338" width="20.08203125" style="16" customWidth="1"/>
    <col min="14339" max="14339" width="42.1640625" style="16" customWidth="1"/>
    <col min="14340" max="14340" width="5.58203125" style="16" bestFit="1" customWidth="1"/>
    <col min="14341" max="14341" width="36.6640625" style="16" customWidth="1"/>
    <col min="14342" max="14342" width="11.6640625" style="16" bestFit="1" customWidth="1"/>
    <col min="14343" max="14343" width="17.58203125" style="16" customWidth="1"/>
    <col min="14344" max="14344" width="9.4140625" style="16" bestFit="1" customWidth="1"/>
    <col min="14345" max="14592" width="8.6640625" style="16"/>
    <col min="14593" max="14593" width="6.58203125" style="16" customWidth="1"/>
    <col min="14594" max="14594" width="20.08203125" style="16" customWidth="1"/>
    <col min="14595" max="14595" width="42.1640625" style="16" customWidth="1"/>
    <col min="14596" max="14596" width="5.58203125" style="16" bestFit="1" customWidth="1"/>
    <col min="14597" max="14597" width="36.6640625" style="16" customWidth="1"/>
    <col min="14598" max="14598" width="11.6640625" style="16" bestFit="1" customWidth="1"/>
    <col min="14599" max="14599" width="17.58203125" style="16" customWidth="1"/>
    <col min="14600" max="14600" width="9.4140625" style="16" bestFit="1" customWidth="1"/>
    <col min="14601" max="14848" width="8.6640625" style="16"/>
    <col min="14849" max="14849" width="6.58203125" style="16" customWidth="1"/>
    <col min="14850" max="14850" width="20.08203125" style="16" customWidth="1"/>
    <col min="14851" max="14851" width="42.1640625" style="16" customWidth="1"/>
    <col min="14852" max="14852" width="5.58203125" style="16" bestFit="1" customWidth="1"/>
    <col min="14853" max="14853" width="36.6640625" style="16" customWidth="1"/>
    <col min="14854" max="14854" width="11.6640625" style="16" bestFit="1" customWidth="1"/>
    <col min="14855" max="14855" width="17.58203125" style="16" customWidth="1"/>
    <col min="14856" max="14856" width="9.4140625" style="16" bestFit="1" customWidth="1"/>
    <col min="14857" max="15104" width="8.6640625" style="16"/>
    <col min="15105" max="15105" width="6.58203125" style="16" customWidth="1"/>
    <col min="15106" max="15106" width="20.08203125" style="16" customWidth="1"/>
    <col min="15107" max="15107" width="42.1640625" style="16" customWidth="1"/>
    <col min="15108" max="15108" width="5.58203125" style="16" bestFit="1" customWidth="1"/>
    <col min="15109" max="15109" width="36.6640625" style="16" customWidth="1"/>
    <col min="15110" max="15110" width="11.6640625" style="16" bestFit="1" customWidth="1"/>
    <col min="15111" max="15111" width="17.58203125" style="16" customWidth="1"/>
    <col min="15112" max="15112" width="9.4140625" style="16" bestFit="1" customWidth="1"/>
    <col min="15113" max="15360" width="8.6640625" style="16"/>
    <col min="15361" max="15361" width="6.58203125" style="16" customWidth="1"/>
    <col min="15362" max="15362" width="20.08203125" style="16" customWidth="1"/>
    <col min="15363" max="15363" width="42.1640625" style="16" customWidth="1"/>
    <col min="15364" max="15364" width="5.58203125" style="16" bestFit="1" customWidth="1"/>
    <col min="15365" max="15365" width="36.6640625" style="16" customWidth="1"/>
    <col min="15366" max="15366" width="11.6640625" style="16" bestFit="1" customWidth="1"/>
    <col min="15367" max="15367" width="17.58203125" style="16" customWidth="1"/>
    <col min="15368" max="15368" width="9.4140625" style="16" bestFit="1" customWidth="1"/>
    <col min="15369" max="15616" width="8.6640625" style="16"/>
    <col min="15617" max="15617" width="6.58203125" style="16" customWidth="1"/>
    <col min="15618" max="15618" width="20.08203125" style="16" customWidth="1"/>
    <col min="15619" max="15619" width="42.1640625" style="16" customWidth="1"/>
    <col min="15620" max="15620" width="5.58203125" style="16" bestFit="1" customWidth="1"/>
    <col min="15621" max="15621" width="36.6640625" style="16" customWidth="1"/>
    <col min="15622" max="15622" width="11.6640625" style="16" bestFit="1" customWidth="1"/>
    <col min="15623" max="15623" width="17.58203125" style="16" customWidth="1"/>
    <col min="15624" max="15624" width="9.4140625" style="16" bestFit="1" customWidth="1"/>
    <col min="15625" max="15872" width="8.6640625" style="16"/>
    <col min="15873" max="15873" width="6.58203125" style="16" customWidth="1"/>
    <col min="15874" max="15874" width="20.08203125" style="16" customWidth="1"/>
    <col min="15875" max="15875" width="42.1640625" style="16" customWidth="1"/>
    <col min="15876" max="15876" width="5.58203125" style="16" bestFit="1" customWidth="1"/>
    <col min="15877" max="15877" width="36.6640625" style="16" customWidth="1"/>
    <col min="15878" max="15878" width="11.6640625" style="16" bestFit="1" customWidth="1"/>
    <col min="15879" max="15879" width="17.58203125" style="16" customWidth="1"/>
    <col min="15880" max="15880" width="9.4140625" style="16" bestFit="1" customWidth="1"/>
    <col min="15881" max="16128" width="8.6640625" style="16"/>
    <col min="16129" max="16129" width="6.58203125" style="16" customWidth="1"/>
    <col min="16130" max="16130" width="20.08203125" style="16" customWidth="1"/>
    <col min="16131" max="16131" width="42.1640625" style="16" customWidth="1"/>
    <col min="16132" max="16132" width="5.58203125" style="16" bestFit="1" customWidth="1"/>
    <col min="16133" max="16133" width="36.6640625" style="16" customWidth="1"/>
    <col min="16134" max="16134" width="11.6640625" style="16" bestFit="1" customWidth="1"/>
    <col min="16135" max="16135" width="17.58203125" style="16" customWidth="1"/>
    <col min="16136" max="16136" width="9.4140625" style="16" bestFit="1" customWidth="1"/>
    <col min="16137" max="16384" width="8.6640625" style="16"/>
  </cols>
  <sheetData>
    <row r="1" spans="1:81" s="15" customFormat="1" ht="32.4" customHeight="1" x14ac:dyDescent="0.55000000000000004">
      <c r="A1" s="611" t="s">
        <v>219</v>
      </c>
      <c r="B1" s="611"/>
      <c r="C1" s="611"/>
      <c r="D1" s="611"/>
      <c r="E1" s="611"/>
      <c r="F1" s="611"/>
      <c r="H1" s="19"/>
    </row>
    <row r="2" spans="1:81" ht="20" customHeight="1" x14ac:dyDescent="0.55000000000000004">
      <c r="A2" s="621" t="s">
        <v>498</v>
      </c>
      <c r="B2" s="621"/>
      <c r="C2" s="621"/>
      <c r="D2" s="621"/>
      <c r="E2" s="621"/>
      <c r="F2" s="621"/>
      <c r="G2" s="554"/>
      <c r="H2" s="2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1" s="15" customFormat="1" ht="12.65" customHeight="1" thickBot="1" x14ac:dyDescent="0.6">
      <c r="A3" s="21"/>
      <c r="B3" s="21"/>
      <c r="C3" s="21"/>
      <c r="D3" s="21"/>
      <c r="E3" s="21"/>
      <c r="F3" s="21"/>
      <c r="G3" s="21"/>
      <c r="H3" s="20"/>
    </row>
    <row r="4" spans="1:81" ht="24" customHeight="1" thickBot="1" x14ac:dyDescent="0.6">
      <c r="A4" s="15"/>
      <c r="B4" s="97" t="s">
        <v>14</v>
      </c>
      <c r="C4" s="618"/>
      <c r="D4" s="619"/>
      <c r="E4" s="619"/>
      <c r="F4" s="620"/>
      <c r="G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row>
    <row r="5" spans="1:81" ht="39" customHeight="1" thickBot="1" x14ac:dyDescent="0.6">
      <c r="A5" s="21"/>
      <c r="B5" s="277" t="s">
        <v>412</v>
      </c>
      <c r="C5" s="618"/>
      <c r="D5" s="619"/>
      <c r="E5" s="619"/>
      <c r="F5" s="620"/>
      <c r="G5" s="21"/>
      <c r="H5" s="2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row>
    <row r="6" spans="1:81" s="15" customFormat="1" ht="30.75" customHeight="1" x14ac:dyDescent="0.55000000000000004">
      <c r="A6" s="614" t="s">
        <v>1</v>
      </c>
      <c r="B6" s="615"/>
      <c r="C6" s="615"/>
      <c r="D6" s="615"/>
      <c r="E6" s="615"/>
      <c r="F6" s="615"/>
      <c r="G6" s="21"/>
      <c r="H6" s="20"/>
    </row>
    <row r="7" spans="1:81" s="15" customFormat="1" ht="13.5" thickBot="1" x14ac:dyDescent="0.6">
      <c r="A7" s="616" t="s">
        <v>72</v>
      </c>
      <c r="B7" s="616"/>
      <c r="C7" s="616"/>
      <c r="D7" s="617"/>
      <c r="E7" s="617"/>
      <c r="F7" s="616"/>
      <c r="G7" s="21"/>
      <c r="H7" s="20"/>
    </row>
    <row r="8" spans="1:81" ht="30" customHeight="1" thickBot="1" x14ac:dyDescent="0.6">
      <c r="A8" s="24" t="s">
        <v>2</v>
      </c>
      <c r="B8" s="25" t="s">
        <v>3</v>
      </c>
      <c r="C8" s="25" t="s">
        <v>4</v>
      </c>
      <c r="D8" s="26" t="s">
        <v>69</v>
      </c>
      <c r="E8" s="27" t="s">
        <v>68</v>
      </c>
      <c r="F8" s="26" t="s">
        <v>5</v>
      </c>
      <c r="G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81" s="15" customFormat="1" ht="31.25" customHeight="1" thickTop="1" x14ac:dyDescent="0.55000000000000004">
      <c r="A9" s="28">
        <v>1</v>
      </c>
      <c r="B9" s="29" t="s">
        <v>6</v>
      </c>
      <c r="C9" s="30" t="s">
        <v>7</v>
      </c>
      <c r="D9" s="31" t="s">
        <v>8</v>
      </c>
      <c r="E9" s="32"/>
      <c r="F9" s="33"/>
    </row>
    <row r="10" spans="1:81" s="15" customFormat="1" ht="31.25" customHeight="1" x14ac:dyDescent="0.55000000000000004">
      <c r="A10" s="34">
        <v>2</v>
      </c>
      <c r="B10" s="35" t="s">
        <v>226</v>
      </c>
      <c r="C10" s="36" t="s">
        <v>34</v>
      </c>
      <c r="D10" s="35" t="s">
        <v>8</v>
      </c>
      <c r="E10" s="37" t="s">
        <v>229</v>
      </c>
      <c r="F10" s="38"/>
    </row>
    <row r="11" spans="1:81" s="15" customFormat="1" ht="31.25" customHeight="1" x14ac:dyDescent="0.55000000000000004">
      <c r="A11" s="34">
        <v>3</v>
      </c>
      <c r="B11" s="39" t="s">
        <v>35</v>
      </c>
      <c r="C11" s="40" t="s">
        <v>36</v>
      </c>
      <c r="D11" s="35" t="s">
        <v>8</v>
      </c>
      <c r="E11" s="37"/>
      <c r="F11" s="38"/>
    </row>
    <row r="12" spans="1:81" s="15" customFormat="1" ht="31.25" customHeight="1" x14ac:dyDescent="0.55000000000000004">
      <c r="A12" s="34">
        <v>4</v>
      </c>
      <c r="B12" s="39" t="s">
        <v>37</v>
      </c>
      <c r="C12" s="36" t="s">
        <v>38</v>
      </c>
      <c r="D12" s="35" t="s">
        <v>8</v>
      </c>
      <c r="E12" s="37"/>
      <c r="F12" s="38"/>
    </row>
    <row r="13" spans="1:81" s="15" customFormat="1" ht="39.65" customHeight="1" x14ac:dyDescent="0.55000000000000004">
      <c r="A13" s="34">
        <v>5</v>
      </c>
      <c r="B13" s="35" t="s">
        <v>9</v>
      </c>
      <c r="C13" s="41" t="s">
        <v>39</v>
      </c>
      <c r="D13" s="42" t="s">
        <v>8</v>
      </c>
      <c r="E13" s="39"/>
      <c r="F13" s="38"/>
    </row>
    <row r="14" spans="1:81" s="15" customFormat="1" ht="31.25" customHeight="1" x14ac:dyDescent="0.55000000000000004">
      <c r="A14" s="34">
        <v>6</v>
      </c>
      <c r="B14" s="35" t="s">
        <v>9</v>
      </c>
      <c r="C14" s="36" t="s">
        <v>40</v>
      </c>
      <c r="D14" s="42" t="s">
        <v>8</v>
      </c>
      <c r="E14" s="39"/>
      <c r="F14" s="38"/>
    </row>
    <row r="15" spans="1:81" s="15" customFormat="1" ht="31.25" customHeight="1" x14ac:dyDescent="0.55000000000000004">
      <c r="A15" s="34">
        <v>7</v>
      </c>
      <c r="B15" s="35" t="s">
        <v>9</v>
      </c>
      <c r="C15" s="41" t="s">
        <v>506</v>
      </c>
      <c r="D15" s="43" t="s">
        <v>8</v>
      </c>
      <c r="E15" s="37"/>
      <c r="F15" s="38"/>
    </row>
    <row r="16" spans="1:81" s="15" customFormat="1" ht="31.25" customHeight="1" x14ac:dyDescent="0.55000000000000004">
      <c r="A16" s="34">
        <v>8</v>
      </c>
      <c r="B16" s="35" t="s">
        <v>115</v>
      </c>
      <c r="C16" s="41" t="s">
        <v>66</v>
      </c>
      <c r="D16" s="43" t="s">
        <v>8</v>
      </c>
      <c r="E16" s="37"/>
      <c r="F16" s="38"/>
    </row>
    <row r="17" spans="1:6" s="15" customFormat="1" ht="31.25" customHeight="1" x14ac:dyDescent="0.55000000000000004">
      <c r="A17" s="34">
        <v>9</v>
      </c>
      <c r="B17" s="42" t="s">
        <v>9</v>
      </c>
      <c r="C17" s="44" t="s">
        <v>41</v>
      </c>
      <c r="D17" s="43" t="s">
        <v>8</v>
      </c>
      <c r="E17" s="37" t="s">
        <v>501</v>
      </c>
      <c r="F17" s="38"/>
    </row>
    <row r="18" spans="1:6" s="15" customFormat="1" ht="31.25" customHeight="1" x14ac:dyDescent="0.55000000000000004">
      <c r="A18" s="605">
        <v>10</v>
      </c>
      <c r="B18" s="612" t="s">
        <v>9</v>
      </c>
      <c r="C18" s="44" t="s">
        <v>42</v>
      </c>
      <c r="D18" s="43" t="s">
        <v>8</v>
      </c>
      <c r="E18" s="45" t="s">
        <v>73</v>
      </c>
      <c r="F18" s="38"/>
    </row>
    <row r="19" spans="1:6" s="15" customFormat="1" ht="31.25" customHeight="1" x14ac:dyDescent="0.55000000000000004">
      <c r="A19" s="606"/>
      <c r="B19" s="613"/>
      <c r="C19" s="44" t="s">
        <v>43</v>
      </c>
      <c r="D19" s="43" t="s">
        <v>8</v>
      </c>
      <c r="E19" s="46" t="s">
        <v>501</v>
      </c>
      <c r="F19" s="38"/>
    </row>
    <row r="20" spans="1:6" s="15" customFormat="1" ht="39.65" customHeight="1" x14ac:dyDescent="0.55000000000000004">
      <c r="A20" s="34">
        <v>11</v>
      </c>
      <c r="B20" s="42" t="s">
        <v>9</v>
      </c>
      <c r="C20" s="44" t="s">
        <v>44</v>
      </c>
      <c r="D20" s="43" t="s">
        <v>11</v>
      </c>
      <c r="E20" s="37" t="s">
        <v>74</v>
      </c>
      <c r="F20" s="38"/>
    </row>
    <row r="21" spans="1:6" s="15" customFormat="1" ht="31.25" customHeight="1" x14ac:dyDescent="0.55000000000000004">
      <c r="A21" s="34">
        <v>12</v>
      </c>
      <c r="B21" s="42" t="s">
        <v>9</v>
      </c>
      <c r="C21" s="44" t="s">
        <v>45</v>
      </c>
      <c r="D21" s="43" t="s">
        <v>11</v>
      </c>
      <c r="E21" s="37" t="s">
        <v>500</v>
      </c>
      <c r="F21" s="38"/>
    </row>
    <row r="22" spans="1:6" s="15" customFormat="1" ht="31.25" customHeight="1" x14ac:dyDescent="0.55000000000000004">
      <c r="A22" s="34">
        <v>13</v>
      </c>
      <c r="B22" s="45" t="s">
        <v>9</v>
      </c>
      <c r="C22" s="36" t="s">
        <v>47</v>
      </c>
      <c r="D22" s="43" t="s">
        <v>11</v>
      </c>
      <c r="E22" s="37" t="s">
        <v>46</v>
      </c>
      <c r="F22" s="38"/>
    </row>
    <row r="23" spans="1:6" s="15" customFormat="1" ht="31.25" customHeight="1" x14ac:dyDescent="0.55000000000000004">
      <c r="A23" s="34">
        <v>14</v>
      </c>
      <c r="B23" s="45" t="s">
        <v>9</v>
      </c>
      <c r="C23" s="36" t="s">
        <v>48</v>
      </c>
      <c r="D23" s="43" t="s">
        <v>11</v>
      </c>
      <c r="E23" s="37" t="s">
        <v>22</v>
      </c>
      <c r="F23" s="38"/>
    </row>
    <row r="24" spans="1:6" s="15" customFormat="1" ht="39.65" customHeight="1" x14ac:dyDescent="0.55000000000000004">
      <c r="A24" s="34">
        <v>15</v>
      </c>
      <c r="B24" s="39" t="s">
        <v>116</v>
      </c>
      <c r="C24" s="41" t="s">
        <v>10</v>
      </c>
      <c r="D24" s="43" t="s">
        <v>11</v>
      </c>
      <c r="E24" s="37" t="s">
        <v>12</v>
      </c>
      <c r="F24" s="38"/>
    </row>
    <row r="25" spans="1:6" s="15" customFormat="1" ht="31.25" customHeight="1" x14ac:dyDescent="0.55000000000000004">
      <c r="A25" s="605">
        <v>16</v>
      </c>
      <c r="B25" s="607" t="s">
        <v>9</v>
      </c>
      <c r="C25" s="47" t="s">
        <v>67</v>
      </c>
      <c r="D25" s="609" t="s">
        <v>508</v>
      </c>
      <c r="E25" s="35" t="s">
        <v>75</v>
      </c>
      <c r="F25" s="38"/>
    </row>
    <row r="26" spans="1:6" s="15" customFormat="1" ht="31.25" customHeight="1" x14ac:dyDescent="0.55000000000000004">
      <c r="A26" s="606"/>
      <c r="B26" s="608"/>
      <c r="C26" s="47" t="s">
        <v>509</v>
      </c>
      <c r="D26" s="610"/>
      <c r="E26" s="35" t="s">
        <v>507</v>
      </c>
      <c r="F26" s="38"/>
    </row>
    <row r="27" spans="1:6" s="15" customFormat="1" ht="31.25" customHeight="1" x14ac:dyDescent="0.55000000000000004">
      <c r="A27" s="34">
        <v>17</v>
      </c>
      <c r="B27" s="45" t="s">
        <v>230</v>
      </c>
      <c r="C27" s="47" t="s">
        <v>49</v>
      </c>
      <c r="D27" s="43" t="s">
        <v>11</v>
      </c>
      <c r="E27" s="35" t="s">
        <v>75</v>
      </c>
      <c r="F27" s="38"/>
    </row>
    <row r="28" spans="1:6" s="15" customFormat="1" ht="31.25" customHeight="1" x14ac:dyDescent="0.55000000000000004">
      <c r="A28" s="34">
        <v>18</v>
      </c>
      <c r="B28" s="45" t="s">
        <v>405</v>
      </c>
      <c r="C28" s="274" t="s">
        <v>371</v>
      </c>
      <c r="D28" s="43" t="s">
        <v>11</v>
      </c>
      <c r="E28" s="275" t="s">
        <v>406</v>
      </c>
      <c r="F28" s="276"/>
    </row>
    <row r="29" spans="1:6" s="15" customFormat="1" ht="31.25" customHeight="1" thickBot="1" x14ac:dyDescent="0.6">
      <c r="A29" s="34">
        <v>19</v>
      </c>
      <c r="B29" s="48" t="s">
        <v>9</v>
      </c>
      <c r="C29" s="49" t="s">
        <v>13</v>
      </c>
      <c r="D29" s="50" t="s">
        <v>11</v>
      </c>
      <c r="E29" s="51" t="s">
        <v>19</v>
      </c>
      <c r="F29" s="52"/>
    </row>
  </sheetData>
  <mergeCells count="11">
    <mergeCell ref="A25:A26"/>
    <mergeCell ref="B25:B26"/>
    <mergeCell ref="D25:D26"/>
    <mergeCell ref="A1:F1"/>
    <mergeCell ref="A18:A19"/>
    <mergeCell ref="B18:B19"/>
    <mergeCell ref="A6:F6"/>
    <mergeCell ref="A7:F7"/>
    <mergeCell ref="C5:F5"/>
    <mergeCell ref="C4:F4"/>
    <mergeCell ref="A2:F2"/>
  </mergeCells>
  <phoneticPr fontId="4"/>
  <conditionalFormatting sqref="C4">
    <cfRule type="cellIs" dxfId="136" priority="2" operator="equal">
      <formula>""</formula>
    </cfRule>
    <cfRule type="expression" dxfId="135" priority="3" stopIfTrue="1">
      <formula>$C$4=""</formula>
    </cfRule>
  </conditionalFormatting>
  <printOptions horizontalCentered="1"/>
  <pageMargins left="0.39370078740157483" right="0.39370078740157483" top="0.59055118110236227" bottom="0.59055118110236227" header="0.31496062992125984" footer="0.31496062992125984"/>
  <pageSetup paperSize="9" scale="8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5</xdr:col>
                    <xdr:colOff>349250</xdr:colOff>
                    <xdr:row>8</xdr:row>
                    <xdr:rowOff>44450</xdr:rowOff>
                  </from>
                  <to>
                    <xdr:col>5</xdr:col>
                    <xdr:colOff>774700</xdr:colOff>
                    <xdr:row>9</xdr:row>
                    <xdr:rowOff>50800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5</xdr:col>
                    <xdr:colOff>349250</xdr:colOff>
                    <xdr:row>9</xdr:row>
                    <xdr:rowOff>44450</xdr:rowOff>
                  </from>
                  <to>
                    <xdr:col>5</xdr:col>
                    <xdr:colOff>774700</xdr:colOff>
                    <xdr:row>10</xdr:row>
                    <xdr:rowOff>50800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5</xdr:col>
                    <xdr:colOff>349250</xdr:colOff>
                    <xdr:row>10</xdr:row>
                    <xdr:rowOff>0</xdr:rowOff>
                  </from>
                  <to>
                    <xdr:col>5</xdr:col>
                    <xdr:colOff>774700</xdr:colOff>
                    <xdr:row>11</xdr:row>
                    <xdr:rowOff>31750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5</xdr:col>
                    <xdr:colOff>349250</xdr:colOff>
                    <xdr:row>10</xdr:row>
                    <xdr:rowOff>44450</xdr:rowOff>
                  </from>
                  <to>
                    <xdr:col>5</xdr:col>
                    <xdr:colOff>774700</xdr:colOff>
                    <xdr:row>11</xdr:row>
                    <xdr:rowOff>50800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5</xdr:col>
                    <xdr:colOff>349250</xdr:colOff>
                    <xdr:row>11</xdr:row>
                    <xdr:rowOff>44450</xdr:rowOff>
                  </from>
                  <to>
                    <xdr:col>5</xdr:col>
                    <xdr:colOff>774700</xdr:colOff>
                    <xdr:row>12</xdr:row>
                    <xdr:rowOff>50800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5</xdr:col>
                    <xdr:colOff>349250</xdr:colOff>
                    <xdr:row>12</xdr:row>
                    <xdr:rowOff>44450</xdr:rowOff>
                  </from>
                  <to>
                    <xdr:col>5</xdr:col>
                    <xdr:colOff>774700</xdr:colOff>
                    <xdr:row>12</xdr:row>
                    <xdr:rowOff>450850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5</xdr:col>
                    <xdr:colOff>349250</xdr:colOff>
                    <xdr:row>13</xdr:row>
                    <xdr:rowOff>44450</xdr:rowOff>
                  </from>
                  <to>
                    <xdr:col>5</xdr:col>
                    <xdr:colOff>774700</xdr:colOff>
                    <xdr:row>14</xdr:row>
                    <xdr:rowOff>50800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5</xdr:col>
                    <xdr:colOff>349250</xdr:colOff>
                    <xdr:row>14</xdr:row>
                    <xdr:rowOff>44450</xdr:rowOff>
                  </from>
                  <to>
                    <xdr:col>5</xdr:col>
                    <xdr:colOff>774700</xdr:colOff>
                    <xdr:row>15</xdr:row>
                    <xdr:rowOff>50800</xdr:rowOff>
                  </to>
                </anchor>
              </controlPr>
            </control>
          </mc:Choice>
        </mc:AlternateContent>
        <mc:AlternateContent xmlns:mc="http://schemas.openxmlformats.org/markup-compatibility/2006">
          <mc:Choice Requires="x14">
            <control shapeId="8201" r:id="rId12" name="Check Box 14">
              <controlPr defaultSize="0" autoFill="0" autoLine="0" autoPict="0">
                <anchor moveWithCells="1">
                  <from>
                    <xdr:col>5</xdr:col>
                    <xdr:colOff>349250</xdr:colOff>
                    <xdr:row>21</xdr:row>
                    <xdr:rowOff>44450</xdr:rowOff>
                  </from>
                  <to>
                    <xdr:col>5</xdr:col>
                    <xdr:colOff>774700</xdr:colOff>
                    <xdr:row>22</xdr:row>
                    <xdr:rowOff>50800</xdr:rowOff>
                  </to>
                </anchor>
              </controlPr>
            </control>
          </mc:Choice>
        </mc:AlternateContent>
        <mc:AlternateContent xmlns:mc="http://schemas.openxmlformats.org/markup-compatibility/2006">
          <mc:Choice Requires="x14">
            <control shapeId="8202" r:id="rId13" name="Check Box 15">
              <controlPr defaultSize="0" autoFill="0" autoLine="0" autoPict="0">
                <anchor moveWithCells="1">
                  <from>
                    <xdr:col>5</xdr:col>
                    <xdr:colOff>349250</xdr:colOff>
                    <xdr:row>22</xdr:row>
                    <xdr:rowOff>0</xdr:rowOff>
                  </from>
                  <to>
                    <xdr:col>5</xdr:col>
                    <xdr:colOff>774700</xdr:colOff>
                    <xdr:row>23</xdr:row>
                    <xdr:rowOff>31750</xdr:rowOff>
                  </to>
                </anchor>
              </controlPr>
            </control>
          </mc:Choice>
        </mc:AlternateContent>
        <mc:AlternateContent xmlns:mc="http://schemas.openxmlformats.org/markup-compatibility/2006">
          <mc:Choice Requires="x14">
            <control shapeId="8203" r:id="rId14" name="Check Box 16">
              <controlPr defaultSize="0" autoFill="0" autoLine="0" autoPict="0">
                <anchor moveWithCells="1">
                  <from>
                    <xdr:col>5</xdr:col>
                    <xdr:colOff>349250</xdr:colOff>
                    <xdr:row>22</xdr:row>
                    <xdr:rowOff>44450</xdr:rowOff>
                  </from>
                  <to>
                    <xdr:col>5</xdr:col>
                    <xdr:colOff>774700</xdr:colOff>
                    <xdr:row>23</xdr:row>
                    <xdr:rowOff>50800</xdr:rowOff>
                  </to>
                </anchor>
              </controlPr>
            </control>
          </mc:Choice>
        </mc:AlternateContent>
        <mc:AlternateContent xmlns:mc="http://schemas.openxmlformats.org/markup-compatibility/2006">
          <mc:Choice Requires="x14">
            <control shapeId="8204" r:id="rId15" name="Check Box 17">
              <controlPr defaultSize="0" autoFill="0" autoLine="0" autoPict="0">
                <anchor moveWithCells="1">
                  <from>
                    <xdr:col>5</xdr:col>
                    <xdr:colOff>349250</xdr:colOff>
                    <xdr:row>23</xdr:row>
                    <xdr:rowOff>44450</xdr:rowOff>
                  </from>
                  <to>
                    <xdr:col>5</xdr:col>
                    <xdr:colOff>774700</xdr:colOff>
                    <xdr:row>23</xdr:row>
                    <xdr:rowOff>450850</xdr:rowOff>
                  </to>
                </anchor>
              </controlPr>
            </control>
          </mc:Choice>
        </mc:AlternateContent>
        <mc:AlternateContent xmlns:mc="http://schemas.openxmlformats.org/markup-compatibility/2006">
          <mc:Choice Requires="x14">
            <control shapeId="8205" r:id="rId16" name="Check Box 20">
              <controlPr defaultSize="0" autoFill="0" autoLine="0" autoPict="0">
                <anchor moveWithCells="1">
                  <from>
                    <xdr:col>5</xdr:col>
                    <xdr:colOff>349250</xdr:colOff>
                    <xdr:row>19</xdr:row>
                    <xdr:rowOff>44450</xdr:rowOff>
                  </from>
                  <to>
                    <xdr:col>5</xdr:col>
                    <xdr:colOff>774700</xdr:colOff>
                    <xdr:row>19</xdr:row>
                    <xdr:rowOff>450850</xdr:rowOff>
                  </to>
                </anchor>
              </controlPr>
            </control>
          </mc:Choice>
        </mc:AlternateContent>
        <mc:AlternateContent xmlns:mc="http://schemas.openxmlformats.org/markup-compatibility/2006">
          <mc:Choice Requires="x14">
            <control shapeId="8206" r:id="rId17" name="Check Box 22">
              <controlPr defaultSize="0" autoFill="0" autoLine="0" autoPict="0">
                <anchor moveWithCells="1">
                  <from>
                    <xdr:col>5</xdr:col>
                    <xdr:colOff>349250</xdr:colOff>
                    <xdr:row>16</xdr:row>
                    <xdr:rowOff>44450</xdr:rowOff>
                  </from>
                  <to>
                    <xdr:col>5</xdr:col>
                    <xdr:colOff>774700</xdr:colOff>
                    <xdr:row>17</xdr:row>
                    <xdr:rowOff>50800</xdr:rowOff>
                  </to>
                </anchor>
              </controlPr>
            </control>
          </mc:Choice>
        </mc:AlternateContent>
        <mc:AlternateContent xmlns:mc="http://schemas.openxmlformats.org/markup-compatibility/2006">
          <mc:Choice Requires="x14">
            <control shapeId="8207" r:id="rId18" name="Check Box 23">
              <controlPr defaultSize="0" autoFill="0" autoLine="0" autoPict="0">
                <anchor moveWithCells="1">
                  <from>
                    <xdr:col>5</xdr:col>
                    <xdr:colOff>349250</xdr:colOff>
                    <xdr:row>17</xdr:row>
                    <xdr:rowOff>44450</xdr:rowOff>
                  </from>
                  <to>
                    <xdr:col>5</xdr:col>
                    <xdr:colOff>774700</xdr:colOff>
                    <xdr:row>18</xdr:row>
                    <xdr:rowOff>50800</xdr:rowOff>
                  </to>
                </anchor>
              </controlPr>
            </control>
          </mc:Choice>
        </mc:AlternateContent>
        <mc:AlternateContent xmlns:mc="http://schemas.openxmlformats.org/markup-compatibility/2006">
          <mc:Choice Requires="x14">
            <control shapeId="8208" r:id="rId19" name="Check Box 28">
              <controlPr defaultSize="0" autoFill="0" autoLine="0" autoPict="0">
                <anchor moveWithCells="1">
                  <from>
                    <xdr:col>5</xdr:col>
                    <xdr:colOff>349250</xdr:colOff>
                    <xdr:row>19</xdr:row>
                    <xdr:rowOff>0</xdr:rowOff>
                  </from>
                  <to>
                    <xdr:col>5</xdr:col>
                    <xdr:colOff>774700</xdr:colOff>
                    <xdr:row>19</xdr:row>
                    <xdr:rowOff>419100</xdr:rowOff>
                  </to>
                </anchor>
              </controlPr>
            </control>
          </mc:Choice>
        </mc:AlternateContent>
        <mc:AlternateContent xmlns:mc="http://schemas.openxmlformats.org/markup-compatibility/2006">
          <mc:Choice Requires="x14">
            <control shapeId="8209" r:id="rId20" name="Check Box 29">
              <controlPr defaultSize="0" autoFill="0" autoLine="0" autoPict="0">
                <anchor moveWithCells="1">
                  <from>
                    <xdr:col>5</xdr:col>
                    <xdr:colOff>349250</xdr:colOff>
                    <xdr:row>18</xdr:row>
                    <xdr:rowOff>44450</xdr:rowOff>
                  </from>
                  <to>
                    <xdr:col>5</xdr:col>
                    <xdr:colOff>774700</xdr:colOff>
                    <xdr:row>19</xdr:row>
                    <xdr:rowOff>50800</xdr:rowOff>
                  </to>
                </anchor>
              </controlPr>
            </control>
          </mc:Choice>
        </mc:AlternateContent>
        <mc:AlternateContent xmlns:mc="http://schemas.openxmlformats.org/markup-compatibility/2006">
          <mc:Choice Requires="x14">
            <control shapeId="8211" r:id="rId21" name="Check Box 35">
              <controlPr defaultSize="0" autoFill="0" autoLine="0" autoPict="0">
                <anchor moveWithCells="1">
                  <from>
                    <xdr:col>5</xdr:col>
                    <xdr:colOff>349250</xdr:colOff>
                    <xdr:row>20</xdr:row>
                    <xdr:rowOff>44450</xdr:rowOff>
                  </from>
                  <to>
                    <xdr:col>5</xdr:col>
                    <xdr:colOff>774700</xdr:colOff>
                    <xdr:row>21</xdr:row>
                    <xdr:rowOff>50800</xdr:rowOff>
                  </to>
                </anchor>
              </controlPr>
            </control>
          </mc:Choice>
        </mc:AlternateContent>
        <mc:AlternateContent xmlns:mc="http://schemas.openxmlformats.org/markup-compatibility/2006">
          <mc:Choice Requires="x14">
            <control shapeId="8212" r:id="rId22" name="Check Box 36">
              <controlPr defaultSize="0" autoFill="0" autoLine="0" autoPict="0">
                <anchor moveWithCells="1">
                  <from>
                    <xdr:col>5</xdr:col>
                    <xdr:colOff>349250</xdr:colOff>
                    <xdr:row>21</xdr:row>
                    <xdr:rowOff>0</xdr:rowOff>
                  </from>
                  <to>
                    <xdr:col>5</xdr:col>
                    <xdr:colOff>774700</xdr:colOff>
                    <xdr:row>22</xdr:row>
                    <xdr:rowOff>31750</xdr:rowOff>
                  </to>
                </anchor>
              </controlPr>
            </control>
          </mc:Choice>
        </mc:AlternateContent>
        <mc:AlternateContent xmlns:mc="http://schemas.openxmlformats.org/markup-compatibility/2006">
          <mc:Choice Requires="x14">
            <control shapeId="8213" r:id="rId23" name="Check Box 37">
              <controlPr defaultSize="0" autoFill="0" autoLine="0" autoPict="0">
                <anchor moveWithCells="1">
                  <from>
                    <xdr:col>5</xdr:col>
                    <xdr:colOff>349250</xdr:colOff>
                    <xdr:row>16</xdr:row>
                    <xdr:rowOff>0</xdr:rowOff>
                  </from>
                  <to>
                    <xdr:col>5</xdr:col>
                    <xdr:colOff>774700</xdr:colOff>
                    <xdr:row>17</xdr:row>
                    <xdr:rowOff>31750</xdr:rowOff>
                  </to>
                </anchor>
              </controlPr>
            </control>
          </mc:Choice>
        </mc:AlternateContent>
        <mc:AlternateContent xmlns:mc="http://schemas.openxmlformats.org/markup-compatibility/2006">
          <mc:Choice Requires="x14">
            <control shapeId="8214" r:id="rId24" name="Check Box 38">
              <controlPr defaultSize="0" autoFill="0" autoLine="0" autoPict="0">
                <anchor moveWithCells="1">
                  <from>
                    <xdr:col>5</xdr:col>
                    <xdr:colOff>349250</xdr:colOff>
                    <xdr:row>20</xdr:row>
                    <xdr:rowOff>0</xdr:rowOff>
                  </from>
                  <to>
                    <xdr:col>5</xdr:col>
                    <xdr:colOff>774700</xdr:colOff>
                    <xdr:row>21</xdr:row>
                    <xdr:rowOff>31750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5</xdr:col>
                    <xdr:colOff>349250</xdr:colOff>
                    <xdr:row>8</xdr:row>
                    <xdr:rowOff>44450</xdr:rowOff>
                  </from>
                  <to>
                    <xdr:col>5</xdr:col>
                    <xdr:colOff>774700</xdr:colOff>
                    <xdr:row>9</xdr:row>
                    <xdr:rowOff>50800</xdr:rowOff>
                  </to>
                </anchor>
              </controlPr>
            </control>
          </mc:Choice>
        </mc:AlternateContent>
        <mc:AlternateContent xmlns:mc="http://schemas.openxmlformats.org/markup-compatibility/2006">
          <mc:Choice Requires="x14">
            <control shapeId="8217" r:id="rId26" name="Check Box 25">
              <controlPr defaultSize="0" autoFill="0" autoLine="0" autoPict="0">
                <anchor moveWithCells="1">
                  <from>
                    <xdr:col>5</xdr:col>
                    <xdr:colOff>349250</xdr:colOff>
                    <xdr:row>10</xdr:row>
                    <xdr:rowOff>38100</xdr:rowOff>
                  </from>
                  <to>
                    <xdr:col>5</xdr:col>
                    <xdr:colOff>584200</xdr:colOff>
                    <xdr:row>10</xdr:row>
                    <xdr:rowOff>374650</xdr:rowOff>
                  </to>
                </anchor>
              </controlPr>
            </control>
          </mc:Choice>
        </mc:AlternateContent>
        <mc:AlternateContent xmlns:mc="http://schemas.openxmlformats.org/markup-compatibility/2006">
          <mc:Choice Requires="x14">
            <control shapeId="8218" r:id="rId27" name="Check Box 26">
              <controlPr defaultSize="0" autoFill="0" autoLine="0" autoPict="0">
                <anchor moveWithCells="1">
                  <from>
                    <xdr:col>5</xdr:col>
                    <xdr:colOff>349250</xdr:colOff>
                    <xdr:row>10</xdr:row>
                    <xdr:rowOff>381000</xdr:rowOff>
                  </from>
                  <to>
                    <xdr:col>5</xdr:col>
                    <xdr:colOff>755650</xdr:colOff>
                    <xdr:row>12</xdr:row>
                    <xdr:rowOff>0</xdr:rowOff>
                  </to>
                </anchor>
              </controlPr>
            </control>
          </mc:Choice>
        </mc:AlternateContent>
        <mc:AlternateContent xmlns:mc="http://schemas.openxmlformats.org/markup-compatibility/2006">
          <mc:Choice Requires="x14">
            <control shapeId="8219" r:id="rId28" name="Check Box 27">
              <controlPr defaultSize="0" autoFill="0" autoLine="0" autoPict="0">
                <anchor moveWithCells="1">
                  <from>
                    <xdr:col>5</xdr:col>
                    <xdr:colOff>349250</xdr:colOff>
                    <xdr:row>12</xdr:row>
                    <xdr:rowOff>63500</xdr:rowOff>
                  </from>
                  <to>
                    <xdr:col>5</xdr:col>
                    <xdr:colOff>774700</xdr:colOff>
                    <xdr:row>12</xdr:row>
                    <xdr:rowOff>457200</xdr:rowOff>
                  </to>
                </anchor>
              </controlPr>
            </control>
          </mc:Choice>
        </mc:AlternateContent>
        <mc:AlternateContent xmlns:mc="http://schemas.openxmlformats.org/markup-compatibility/2006">
          <mc:Choice Requires="x14">
            <control shapeId="8220" r:id="rId29" name="Check Box 28">
              <controlPr defaultSize="0" autoFill="0" autoLine="0" autoPict="0">
                <anchor moveWithCells="1">
                  <from>
                    <xdr:col>5</xdr:col>
                    <xdr:colOff>349250</xdr:colOff>
                    <xdr:row>12</xdr:row>
                    <xdr:rowOff>495300</xdr:rowOff>
                  </from>
                  <to>
                    <xdr:col>5</xdr:col>
                    <xdr:colOff>774700</xdr:colOff>
                    <xdr:row>13</xdr:row>
                    <xdr:rowOff>381000</xdr:rowOff>
                  </to>
                </anchor>
              </controlPr>
            </control>
          </mc:Choice>
        </mc:AlternateContent>
        <mc:AlternateContent xmlns:mc="http://schemas.openxmlformats.org/markup-compatibility/2006">
          <mc:Choice Requires="x14">
            <control shapeId="8221" r:id="rId30" name="Check Box 29">
              <controlPr defaultSize="0" autoFill="0" autoLine="0" autoPict="0">
                <anchor moveWithCells="1">
                  <from>
                    <xdr:col>5</xdr:col>
                    <xdr:colOff>349250</xdr:colOff>
                    <xdr:row>14</xdr:row>
                    <xdr:rowOff>6350</xdr:rowOff>
                  </from>
                  <to>
                    <xdr:col>5</xdr:col>
                    <xdr:colOff>774700</xdr:colOff>
                    <xdr:row>14</xdr:row>
                    <xdr:rowOff>368300</xdr:rowOff>
                  </to>
                </anchor>
              </controlPr>
            </control>
          </mc:Choice>
        </mc:AlternateContent>
        <mc:AlternateContent xmlns:mc="http://schemas.openxmlformats.org/markup-compatibility/2006">
          <mc:Choice Requires="x14">
            <control shapeId="8222" r:id="rId31" name="Check Box 30">
              <controlPr defaultSize="0" autoFill="0" autoLine="0" autoPict="0">
                <anchor moveWithCells="1">
                  <from>
                    <xdr:col>5</xdr:col>
                    <xdr:colOff>349250</xdr:colOff>
                    <xdr:row>21</xdr:row>
                    <xdr:rowOff>44450</xdr:rowOff>
                  </from>
                  <to>
                    <xdr:col>5</xdr:col>
                    <xdr:colOff>755650</xdr:colOff>
                    <xdr:row>22</xdr:row>
                    <xdr:rowOff>50800</xdr:rowOff>
                  </to>
                </anchor>
              </controlPr>
            </control>
          </mc:Choice>
        </mc:AlternateContent>
        <mc:AlternateContent xmlns:mc="http://schemas.openxmlformats.org/markup-compatibility/2006">
          <mc:Choice Requires="x14">
            <control shapeId="8223" r:id="rId32" name="Check Box 31">
              <controlPr defaultSize="0" autoFill="0" autoLine="0" autoPict="0">
                <anchor moveWithCells="1">
                  <from>
                    <xdr:col>5</xdr:col>
                    <xdr:colOff>349250</xdr:colOff>
                    <xdr:row>22</xdr:row>
                    <xdr:rowOff>25400</xdr:rowOff>
                  </from>
                  <to>
                    <xdr:col>5</xdr:col>
                    <xdr:colOff>755650</xdr:colOff>
                    <xdr:row>23</xdr:row>
                    <xdr:rowOff>0</xdr:rowOff>
                  </to>
                </anchor>
              </controlPr>
            </control>
          </mc:Choice>
        </mc:AlternateContent>
        <mc:AlternateContent xmlns:mc="http://schemas.openxmlformats.org/markup-compatibility/2006">
          <mc:Choice Requires="x14">
            <control shapeId="8224" r:id="rId33" name="Check Box 32">
              <controlPr defaultSize="0" autoFill="0" autoLine="0" autoPict="0">
                <anchor moveWithCells="1">
                  <from>
                    <xdr:col>5</xdr:col>
                    <xdr:colOff>349250</xdr:colOff>
                    <xdr:row>23</xdr:row>
                    <xdr:rowOff>38100</xdr:rowOff>
                  </from>
                  <to>
                    <xdr:col>5</xdr:col>
                    <xdr:colOff>755650</xdr:colOff>
                    <xdr:row>23</xdr:row>
                    <xdr:rowOff>450850</xdr:rowOff>
                  </to>
                </anchor>
              </controlPr>
            </control>
          </mc:Choice>
        </mc:AlternateContent>
        <mc:AlternateContent xmlns:mc="http://schemas.openxmlformats.org/markup-compatibility/2006">
          <mc:Choice Requires="x14">
            <control shapeId="8225" r:id="rId34" name="Check Box 33">
              <controlPr defaultSize="0" autoFill="0" autoLine="0" autoPict="0">
                <anchor moveWithCells="1">
                  <from>
                    <xdr:col>5</xdr:col>
                    <xdr:colOff>349250</xdr:colOff>
                    <xdr:row>19</xdr:row>
                    <xdr:rowOff>44450</xdr:rowOff>
                  </from>
                  <to>
                    <xdr:col>5</xdr:col>
                    <xdr:colOff>774700</xdr:colOff>
                    <xdr:row>19</xdr:row>
                    <xdr:rowOff>450850</xdr:rowOff>
                  </to>
                </anchor>
              </controlPr>
            </control>
          </mc:Choice>
        </mc:AlternateContent>
        <mc:AlternateContent xmlns:mc="http://schemas.openxmlformats.org/markup-compatibility/2006">
          <mc:Choice Requires="x14">
            <control shapeId="8226" r:id="rId35" name="Check Box 34">
              <controlPr defaultSize="0" autoFill="0" autoLine="0" autoPict="0">
                <anchor moveWithCells="1">
                  <from>
                    <xdr:col>5</xdr:col>
                    <xdr:colOff>349250</xdr:colOff>
                    <xdr:row>16</xdr:row>
                    <xdr:rowOff>25400</xdr:rowOff>
                  </from>
                  <to>
                    <xdr:col>5</xdr:col>
                    <xdr:colOff>755650</xdr:colOff>
                    <xdr:row>17</xdr:row>
                    <xdr:rowOff>31750</xdr:rowOff>
                  </to>
                </anchor>
              </controlPr>
            </control>
          </mc:Choice>
        </mc:AlternateContent>
        <mc:AlternateContent xmlns:mc="http://schemas.openxmlformats.org/markup-compatibility/2006">
          <mc:Choice Requires="x14">
            <control shapeId="8227" r:id="rId36" name="Check Box 35">
              <controlPr defaultSize="0" autoFill="0" autoLine="0" autoPict="0">
                <anchor moveWithCells="1">
                  <from>
                    <xdr:col>5</xdr:col>
                    <xdr:colOff>349250</xdr:colOff>
                    <xdr:row>17</xdr:row>
                    <xdr:rowOff>44450</xdr:rowOff>
                  </from>
                  <to>
                    <xdr:col>5</xdr:col>
                    <xdr:colOff>742950</xdr:colOff>
                    <xdr:row>17</xdr:row>
                    <xdr:rowOff>374650</xdr:rowOff>
                  </to>
                </anchor>
              </controlPr>
            </control>
          </mc:Choice>
        </mc:AlternateContent>
        <mc:AlternateContent xmlns:mc="http://schemas.openxmlformats.org/markup-compatibility/2006">
          <mc:Choice Requires="x14">
            <control shapeId="8228" r:id="rId37" name="Check Box 36">
              <controlPr defaultSize="0" autoFill="0" autoLine="0" autoPict="0">
                <anchor moveWithCells="1">
                  <from>
                    <xdr:col>5</xdr:col>
                    <xdr:colOff>349250</xdr:colOff>
                    <xdr:row>18</xdr:row>
                    <xdr:rowOff>44450</xdr:rowOff>
                  </from>
                  <to>
                    <xdr:col>5</xdr:col>
                    <xdr:colOff>742950</xdr:colOff>
                    <xdr:row>18</xdr:row>
                    <xdr:rowOff>374650</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from>
                    <xdr:col>5</xdr:col>
                    <xdr:colOff>349250</xdr:colOff>
                    <xdr:row>26</xdr:row>
                    <xdr:rowOff>25400</xdr:rowOff>
                  </from>
                  <to>
                    <xdr:col>5</xdr:col>
                    <xdr:colOff>755650</xdr:colOff>
                    <xdr:row>27</xdr:row>
                    <xdr:rowOff>0</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from>
                    <xdr:col>5</xdr:col>
                    <xdr:colOff>349250</xdr:colOff>
                    <xdr:row>20</xdr:row>
                    <xdr:rowOff>0</xdr:rowOff>
                  </from>
                  <to>
                    <xdr:col>5</xdr:col>
                    <xdr:colOff>755650</xdr:colOff>
                    <xdr:row>20</xdr:row>
                    <xdr:rowOff>381000</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from>
                    <xdr:col>5</xdr:col>
                    <xdr:colOff>349250</xdr:colOff>
                    <xdr:row>15</xdr:row>
                    <xdr:rowOff>25400</xdr:rowOff>
                  </from>
                  <to>
                    <xdr:col>5</xdr:col>
                    <xdr:colOff>742950</xdr:colOff>
                    <xdr:row>16</xdr:row>
                    <xdr:rowOff>31750</xdr:rowOff>
                  </to>
                </anchor>
              </controlPr>
            </control>
          </mc:Choice>
        </mc:AlternateContent>
        <mc:AlternateContent xmlns:mc="http://schemas.openxmlformats.org/markup-compatibility/2006">
          <mc:Choice Requires="x14">
            <control shapeId="8234" r:id="rId41" name="Check Box 34">
              <controlPr defaultSize="0" autoFill="0" autoLine="0" autoPict="0">
                <anchor moveWithCells="1">
                  <from>
                    <xdr:col>5</xdr:col>
                    <xdr:colOff>349250</xdr:colOff>
                    <xdr:row>24</xdr:row>
                    <xdr:rowOff>0</xdr:rowOff>
                  </from>
                  <to>
                    <xdr:col>5</xdr:col>
                    <xdr:colOff>774700</xdr:colOff>
                    <xdr:row>25</xdr:row>
                    <xdr:rowOff>31750</xdr:rowOff>
                  </to>
                </anchor>
              </controlPr>
            </control>
          </mc:Choice>
        </mc:AlternateContent>
        <mc:AlternateContent xmlns:mc="http://schemas.openxmlformats.org/markup-compatibility/2006">
          <mc:Choice Requires="x14">
            <control shapeId="8235" r:id="rId42" name="Check Box 43">
              <controlPr defaultSize="0" autoFill="0" autoLine="0" autoPict="0">
                <anchor moveWithCells="1">
                  <from>
                    <xdr:col>5</xdr:col>
                    <xdr:colOff>349250</xdr:colOff>
                    <xdr:row>24</xdr:row>
                    <xdr:rowOff>0</xdr:rowOff>
                  </from>
                  <to>
                    <xdr:col>5</xdr:col>
                    <xdr:colOff>742950</xdr:colOff>
                    <xdr:row>25</xdr:row>
                    <xdr:rowOff>12700</xdr:rowOff>
                  </to>
                </anchor>
              </controlPr>
            </control>
          </mc:Choice>
        </mc:AlternateContent>
        <mc:AlternateContent xmlns:mc="http://schemas.openxmlformats.org/markup-compatibility/2006">
          <mc:Choice Requires="x14">
            <control shapeId="8236" r:id="rId43" name="Check Box 44">
              <controlPr defaultSize="0" autoFill="0" autoLine="0" autoPict="0">
                <anchor moveWithCells="1">
                  <from>
                    <xdr:col>5</xdr:col>
                    <xdr:colOff>349250</xdr:colOff>
                    <xdr:row>24</xdr:row>
                    <xdr:rowOff>0</xdr:rowOff>
                  </from>
                  <to>
                    <xdr:col>5</xdr:col>
                    <xdr:colOff>774700</xdr:colOff>
                    <xdr:row>25</xdr:row>
                    <xdr:rowOff>12700</xdr:rowOff>
                  </to>
                </anchor>
              </controlPr>
            </control>
          </mc:Choice>
        </mc:AlternateContent>
        <mc:AlternateContent xmlns:mc="http://schemas.openxmlformats.org/markup-compatibility/2006">
          <mc:Choice Requires="x14">
            <control shapeId="8237" r:id="rId44" name="Check Box 45">
              <controlPr defaultSize="0" autoFill="0" autoLine="0" autoPict="0">
                <anchor moveWithCells="1">
                  <from>
                    <xdr:col>5</xdr:col>
                    <xdr:colOff>349250</xdr:colOff>
                    <xdr:row>24</xdr:row>
                    <xdr:rowOff>0</xdr:rowOff>
                  </from>
                  <to>
                    <xdr:col>5</xdr:col>
                    <xdr:colOff>774700</xdr:colOff>
                    <xdr:row>25</xdr:row>
                    <xdr:rowOff>12700</xdr:rowOff>
                  </to>
                </anchor>
              </controlPr>
            </control>
          </mc:Choice>
        </mc:AlternateContent>
        <mc:AlternateContent xmlns:mc="http://schemas.openxmlformats.org/markup-compatibility/2006">
          <mc:Choice Requires="x14">
            <control shapeId="8238" r:id="rId45" name="Check Box 46">
              <controlPr defaultSize="0" autoFill="0" autoLine="0" autoPict="0">
                <anchor moveWithCells="1">
                  <from>
                    <xdr:col>5</xdr:col>
                    <xdr:colOff>349250</xdr:colOff>
                    <xdr:row>24</xdr:row>
                    <xdr:rowOff>44450</xdr:rowOff>
                  </from>
                  <to>
                    <xdr:col>5</xdr:col>
                    <xdr:colOff>774700</xdr:colOff>
                    <xdr:row>25</xdr:row>
                    <xdr:rowOff>50800</xdr:rowOff>
                  </to>
                </anchor>
              </controlPr>
            </control>
          </mc:Choice>
        </mc:AlternateContent>
        <mc:AlternateContent xmlns:mc="http://schemas.openxmlformats.org/markup-compatibility/2006">
          <mc:Choice Requires="x14">
            <control shapeId="8247" r:id="rId46" name="Check Box 55">
              <controlPr defaultSize="0" autoFill="0" autoLine="0" autoPict="0">
                <anchor moveWithCells="1">
                  <from>
                    <xdr:col>5</xdr:col>
                    <xdr:colOff>349250</xdr:colOff>
                    <xdr:row>28</xdr:row>
                    <xdr:rowOff>0</xdr:rowOff>
                  </from>
                  <to>
                    <xdr:col>5</xdr:col>
                    <xdr:colOff>774700</xdr:colOff>
                    <xdr:row>29</xdr:row>
                    <xdr:rowOff>31750</xdr:rowOff>
                  </to>
                </anchor>
              </controlPr>
            </control>
          </mc:Choice>
        </mc:AlternateContent>
        <mc:AlternateContent xmlns:mc="http://schemas.openxmlformats.org/markup-compatibility/2006">
          <mc:Choice Requires="x14">
            <control shapeId="8248" r:id="rId47" name="Check Box 56">
              <controlPr defaultSize="0" autoFill="0" autoLine="0" autoPict="0">
                <anchor moveWithCells="1">
                  <from>
                    <xdr:col>5</xdr:col>
                    <xdr:colOff>349250</xdr:colOff>
                    <xdr:row>28</xdr:row>
                    <xdr:rowOff>0</xdr:rowOff>
                  </from>
                  <to>
                    <xdr:col>5</xdr:col>
                    <xdr:colOff>755650</xdr:colOff>
                    <xdr:row>28</xdr:row>
                    <xdr:rowOff>374650</xdr:rowOff>
                  </to>
                </anchor>
              </controlPr>
            </control>
          </mc:Choice>
        </mc:AlternateContent>
        <mc:AlternateContent xmlns:mc="http://schemas.openxmlformats.org/markup-compatibility/2006">
          <mc:Choice Requires="x14">
            <control shapeId="8249" r:id="rId48" name="Check Box 57">
              <controlPr defaultSize="0" autoFill="0" autoLine="0" autoPict="0">
                <anchor moveWithCells="1">
                  <from>
                    <xdr:col>5</xdr:col>
                    <xdr:colOff>349250</xdr:colOff>
                    <xdr:row>28</xdr:row>
                    <xdr:rowOff>44450</xdr:rowOff>
                  </from>
                  <to>
                    <xdr:col>5</xdr:col>
                    <xdr:colOff>774700</xdr:colOff>
                    <xdr:row>29</xdr:row>
                    <xdr:rowOff>69850</xdr:rowOff>
                  </to>
                </anchor>
              </controlPr>
            </control>
          </mc:Choice>
        </mc:AlternateContent>
        <mc:AlternateContent xmlns:mc="http://schemas.openxmlformats.org/markup-compatibility/2006">
          <mc:Choice Requires="x14">
            <control shapeId="8250" r:id="rId49" name="Check Box 58">
              <controlPr defaultSize="0" autoFill="0" autoLine="0" autoPict="0">
                <anchor moveWithCells="1">
                  <from>
                    <xdr:col>5</xdr:col>
                    <xdr:colOff>349250</xdr:colOff>
                    <xdr:row>29</xdr:row>
                    <xdr:rowOff>0</xdr:rowOff>
                  </from>
                  <to>
                    <xdr:col>5</xdr:col>
                    <xdr:colOff>774700</xdr:colOff>
                    <xdr:row>31</xdr:row>
                    <xdr:rowOff>69850</xdr:rowOff>
                  </to>
                </anchor>
              </controlPr>
            </control>
          </mc:Choice>
        </mc:AlternateContent>
        <mc:AlternateContent xmlns:mc="http://schemas.openxmlformats.org/markup-compatibility/2006">
          <mc:Choice Requires="x14">
            <control shapeId="8251" r:id="rId50" name="Check Box 59">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52" r:id="rId51" name="Check Box 60">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3" r:id="rId52" name="Check Box 61">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4" r:id="rId53" name="Check Box 62">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5" r:id="rId54" name="Check Box 63">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6" r:id="rId55" name="Check Box 64">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7" r:id="rId56" name="Check Box 65">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58" r:id="rId57" name="Check Box 66">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59" r:id="rId58" name="Check Box 67">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0" r:id="rId59" name="Check Box 68">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1" r:id="rId60" name="Check Box 69">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2" r:id="rId61" name="Check Box 70">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3" r:id="rId62" name="Check Box 71">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4" r:id="rId63" name="Check Box 72">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65" r:id="rId64" name="Check Box 73">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6" r:id="rId65" name="Check Box 74">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67" r:id="rId66" name="Check Box 75">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68" r:id="rId67" name="Check Box 76">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69" r:id="rId68" name="Check Box 77">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70" r:id="rId69" name="Check Box 78">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73" r:id="rId70" name="Check Box 81">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74" r:id="rId71" name="Check Box 82">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75" r:id="rId72" name="Check Box 83">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76" r:id="rId73" name="Check Box 84">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77" r:id="rId74" name="Check Box 85">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78" r:id="rId75" name="Check Box 86">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79" r:id="rId76" name="Check Box 87">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0" r:id="rId77" name="Check Box 88">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1" r:id="rId78" name="Check Box 89">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2" r:id="rId79" name="Check Box 90">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3" r:id="rId80" name="Check Box 91">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4" r:id="rId81" name="Check Box 92">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5" r:id="rId82" name="Check Box 93">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86" r:id="rId83" name="Check Box 94">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87" r:id="rId84" name="Check Box 95">
              <controlPr defaultSize="0" autoFill="0" autoLine="0" autoPict="0">
                <anchor moveWithCells="1">
                  <from>
                    <xdr:col>5</xdr:col>
                    <xdr:colOff>349250</xdr:colOff>
                    <xdr:row>29</xdr:row>
                    <xdr:rowOff>0</xdr:rowOff>
                  </from>
                  <to>
                    <xdr:col>5</xdr:col>
                    <xdr:colOff>774700</xdr:colOff>
                    <xdr:row>31</xdr:row>
                    <xdr:rowOff>69850</xdr:rowOff>
                  </to>
                </anchor>
              </controlPr>
            </control>
          </mc:Choice>
        </mc:AlternateContent>
        <mc:AlternateContent xmlns:mc="http://schemas.openxmlformats.org/markup-compatibility/2006">
          <mc:Choice Requires="x14">
            <control shapeId="8288" r:id="rId85" name="Check Box 96">
              <controlPr defaultSize="0" autoFill="0" autoLine="0" autoPict="0">
                <anchor moveWithCells="1">
                  <from>
                    <xdr:col>5</xdr:col>
                    <xdr:colOff>349250</xdr:colOff>
                    <xdr:row>29</xdr:row>
                    <xdr:rowOff>0</xdr:rowOff>
                  </from>
                  <to>
                    <xdr:col>5</xdr:col>
                    <xdr:colOff>774700</xdr:colOff>
                    <xdr:row>31</xdr:row>
                    <xdr:rowOff>69850</xdr:rowOff>
                  </to>
                </anchor>
              </controlPr>
            </control>
          </mc:Choice>
        </mc:AlternateContent>
        <mc:AlternateContent xmlns:mc="http://schemas.openxmlformats.org/markup-compatibility/2006">
          <mc:Choice Requires="x14">
            <control shapeId="8290" r:id="rId86" name="Check Box 98">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1" r:id="rId87" name="Check Box 99">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2" r:id="rId88" name="Check Box 100">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3" r:id="rId89" name="Check Box 101">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294" r:id="rId90" name="Check Box 102">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5" r:id="rId91" name="Check Box 103">
              <controlPr defaultSize="0" autoFill="0" autoLine="0" autoPict="0">
                <anchor moveWithCells="1">
                  <from>
                    <xdr:col>5</xdr:col>
                    <xdr:colOff>349250</xdr:colOff>
                    <xdr:row>29</xdr:row>
                    <xdr:rowOff>0</xdr:rowOff>
                  </from>
                  <to>
                    <xdr:col>5</xdr:col>
                    <xdr:colOff>774700</xdr:colOff>
                    <xdr:row>31</xdr:row>
                    <xdr:rowOff>69850</xdr:rowOff>
                  </to>
                </anchor>
              </controlPr>
            </control>
          </mc:Choice>
        </mc:AlternateContent>
        <mc:AlternateContent xmlns:mc="http://schemas.openxmlformats.org/markup-compatibility/2006">
          <mc:Choice Requires="x14">
            <control shapeId="8296" r:id="rId92" name="Check Box 104">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7" r:id="rId93" name="Check Box 105">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8" r:id="rId94" name="Check Box 106">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299" r:id="rId95" name="Check Box 107">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300" r:id="rId96" name="Check Box 108">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301" r:id="rId97" name="Check Box 109">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302" r:id="rId98" name="Check Box 110">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303" r:id="rId99" name="Check Box 111">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304" r:id="rId100" name="Check Box 112">
              <controlPr defaultSize="0" autoFill="0" autoLine="0" autoPict="0">
                <anchor moveWithCells="1">
                  <from>
                    <xdr:col>5</xdr:col>
                    <xdr:colOff>349250</xdr:colOff>
                    <xdr:row>29</xdr:row>
                    <xdr:rowOff>0</xdr:rowOff>
                  </from>
                  <to>
                    <xdr:col>5</xdr:col>
                    <xdr:colOff>774700</xdr:colOff>
                    <xdr:row>31</xdr:row>
                    <xdr:rowOff>107950</xdr:rowOff>
                  </to>
                </anchor>
              </controlPr>
            </control>
          </mc:Choice>
        </mc:AlternateContent>
        <mc:AlternateContent xmlns:mc="http://schemas.openxmlformats.org/markup-compatibility/2006">
          <mc:Choice Requires="x14">
            <control shapeId="8306" r:id="rId101" name="Check Box 114">
              <controlPr defaultSize="0" autoFill="0" autoLine="0" autoPict="0">
                <anchor moveWithCells="1">
                  <from>
                    <xdr:col>5</xdr:col>
                    <xdr:colOff>355600</xdr:colOff>
                    <xdr:row>29</xdr:row>
                    <xdr:rowOff>0</xdr:rowOff>
                  </from>
                  <to>
                    <xdr:col>5</xdr:col>
                    <xdr:colOff>768350</xdr:colOff>
                    <xdr:row>31</xdr:row>
                    <xdr:rowOff>101600</xdr:rowOff>
                  </to>
                </anchor>
              </controlPr>
            </control>
          </mc:Choice>
        </mc:AlternateContent>
        <mc:AlternateContent xmlns:mc="http://schemas.openxmlformats.org/markup-compatibility/2006">
          <mc:Choice Requires="x14">
            <control shapeId="8307" r:id="rId102" name="Check Box 115">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308" r:id="rId103" name="Check Box 116">
              <controlPr defaultSize="0" autoFill="0" autoLine="0" autoPict="0">
                <anchor moveWithCells="1">
                  <from>
                    <xdr:col>5</xdr:col>
                    <xdr:colOff>349250</xdr:colOff>
                    <xdr:row>29</xdr:row>
                    <xdr:rowOff>0</xdr:rowOff>
                  </from>
                  <to>
                    <xdr:col>5</xdr:col>
                    <xdr:colOff>774700</xdr:colOff>
                    <xdr:row>31</xdr:row>
                    <xdr:rowOff>88900</xdr:rowOff>
                  </to>
                </anchor>
              </controlPr>
            </control>
          </mc:Choice>
        </mc:AlternateContent>
        <mc:AlternateContent xmlns:mc="http://schemas.openxmlformats.org/markup-compatibility/2006">
          <mc:Choice Requires="x14">
            <control shapeId="8309" r:id="rId104" name="Check Box 117">
              <controlPr defaultSize="0" autoFill="0" autoLine="0" autoPict="0">
                <anchor moveWithCells="1">
                  <from>
                    <xdr:col>5</xdr:col>
                    <xdr:colOff>349250</xdr:colOff>
                    <xdr:row>29</xdr:row>
                    <xdr:rowOff>0</xdr:rowOff>
                  </from>
                  <to>
                    <xdr:col>5</xdr:col>
                    <xdr:colOff>774700</xdr:colOff>
                    <xdr:row>31</xdr:row>
                    <xdr:rowOff>69850</xdr:rowOff>
                  </to>
                </anchor>
              </controlPr>
            </control>
          </mc:Choice>
        </mc:AlternateContent>
        <mc:AlternateContent xmlns:mc="http://schemas.openxmlformats.org/markup-compatibility/2006">
          <mc:Choice Requires="x14">
            <control shapeId="8311" r:id="rId105" name="Check Box 119">
              <controlPr defaultSize="0" autoFill="0" autoLine="0" autoPict="0">
                <anchor moveWithCells="1">
                  <from>
                    <xdr:col>5</xdr:col>
                    <xdr:colOff>349250</xdr:colOff>
                    <xdr:row>9</xdr:row>
                    <xdr:rowOff>44450</xdr:rowOff>
                  </from>
                  <to>
                    <xdr:col>5</xdr:col>
                    <xdr:colOff>774700</xdr:colOff>
                    <xdr:row>10</xdr:row>
                    <xdr:rowOff>50800</xdr:rowOff>
                  </to>
                </anchor>
              </controlPr>
            </control>
          </mc:Choice>
        </mc:AlternateContent>
        <mc:AlternateContent xmlns:mc="http://schemas.openxmlformats.org/markup-compatibility/2006">
          <mc:Choice Requires="x14">
            <control shapeId="8210" r:id="rId106" name="Check Box 18">
              <controlPr defaultSize="0" autoFill="0" autoLine="0" autoPict="0">
                <anchor moveWithCells="1">
                  <from>
                    <xdr:col>5</xdr:col>
                    <xdr:colOff>349250</xdr:colOff>
                    <xdr:row>26</xdr:row>
                    <xdr:rowOff>0</xdr:rowOff>
                  </from>
                  <to>
                    <xdr:col>5</xdr:col>
                    <xdr:colOff>774700</xdr:colOff>
                    <xdr:row>27</xdr:row>
                    <xdr:rowOff>31750</xdr:rowOff>
                  </to>
                </anchor>
              </controlPr>
            </control>
          </mc:Choice>
        </mc:AlternateContent>
        <mc:AlternateContent xmlns:mc="http://schemas.openxmlformats.org/markup-compatibility/2006">
          <mc:Choice Requires="x14">
            <control shapeId="8233" r:id="rId107" name="Check Box 41">
              <controlPr defaultSize="0" autoFill="0" autoLine="0" autoPict="0">
                <anchor moveWithCells="1">
                  <from>
                    <xdr:col>5</xdr:col>
                    <xdr:colOff>349250</xdr:colOff>
                    <xdr:row>26</xdr:row>
                    <xdr:rowOff>44450</xdr:rowOff>
                  </from>
                  <to>
                    <xdr:col>5</xdr:col>
                    <xdr:colOff>774700</xdr:colOff>
                    <xdr:row>27</xdr:row>
                    <xdr:rowOff>50800</xdr:rowOff>
                  </to>
                </anchor>
              </controlPr>
            </control>
          </mc:Choice>
        </mc:AlternateContent>
        <mc:AlternateContent xmlns:mc="http://schemas.openxmlformats.org/markup-compatibility/2006">
          <mc:Choice Requires="x14">
            <control shapeId="8239" r:id="rId108" name="Check Box 47">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0" r:id="rId109" name="Check Box 48">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1" r:id="rId110" name="Check Box 49">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2" r:id="rId111" name="Check Box 50">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3" r:id="rId112" name="Check Box 51">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4" r:id="rId113" name="Check Box 52">
              <controlPr defaultSize="0" autoFill="0" autoLine="0" autoPict="0">
                <anchor moveWithCells="1">
                  <from>
                    <xdr:col>5</xdr:col>
                    <xdr:colOff>349250</xdr:colOff>
                    <xdr:row>26</xdr:row>
                    <xdr:rowOff>44450</xdr:rowOff>
                  </from>
                  <to>
                    <xdr:col>5</xdr:col>
                    <xdr:colOff>774700</xdr:colOff>
                    <xdr:row>27</xdr:row>
                    <xdr:rowOff>50800</xdr:rowOff>
                  </to>
                </anchor>
              </controlPr>
            </control>
          </mc:Choice>
        </mc:AlternateContent>
        <mc:AlternateContent xmlns:mc="http://schemas.openxmlformats.org/markup-compatibility/2006">
          <mc:Choice Requires="x14">
            <control shapeId="8245" r:id="rId114" name="Check Box 53">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246" r:id="rId115" name="Check Box 54">
              <controlPr defaultSize="0" autoFill="0" autoLine="0" autoPict="0">
                <anchor moveWithCells="1">
                  <from>
                    <xdr:col>5</xdr:col>
                    <xdr:colOff>349250</xdr:colOff>
                    <xdr:row>26</xdr:row>
                    <xdr:rowOff>0</xdr:rowOff>
                  </from>
                  <to>
                    <xdr:col>5</xdr:col>
                    <xdr:colOff>774700</xdr:colOff>
                    <xdr:row>27</xdr:row>
                    <xdr:rowOff>12700</xdr:rowOff>
                  </to>
                </anchor>
              </controlPr>
            </control>
          </mc:Choice>
        </mc:AlternateContent>
        <mc:AlternateContent xmlns:mc="http://schemas.openxmlformats.org/markup-compatibility/2006">
          <mc:Choice Requires="x14">
            <control shapeId="8312" r:id="rId116" name="Check Box 120">
              <controlPr defaultSize="0" autoFill="0" autoLine="0" autoPict="0">
                <anchor moveWithCells="1">
                  <from>
                    <xdr:col>5</xdr:col>
                    <xdr:colOff>349250</xdr:colOff>
                    <xdr:row>27</xdr:row>
                    <xdr:rowOff>25400</xdr:rowOff>
                  </from>
                  <to>
                    <xdr:col>5</xdr:col>
                    <xdr:colOff>755650</xdr:colOff>
                    <xdr:row>28</xdr:row>
                    <xdr:rowOff>0</xdr:rowOff>
                  </to>
                </anchor>
              </controlPr>
            </control>
          </mc:Choice>
        </mc:AlternateContent>
        <mc:AlternateContent xmlns:mc="http://schemas.openxmlformats.org/markup-compatibility/2006">
          <mc:Choice Requires="x14">
            <control shapeId="8313" r:id="rId117" name="Check Box 121">
              <controlPr defaultSize="0" autoFill="0" autoLine="0" autoPict="0">
                <anchor moveWithCells="1">
                  <from>
                    <xdr:col>5</xdr:col>
                    <xdr:colOff>349250</xdr:colOff>
                    <xdr:row>25</xdr:row>
                    <xdr:rowOff>0</xdr:rowOff>
                  </from>
                  <to>
                    <xdr:col>5</xdr:col>
                    <xdr:colOff>768350</xdr:colOff>
                    <xdr:row>26</xdr:row>
                    <xdr:rowOff>25400</xdr:rowOff>
                  </to>
                </anchor>
              </controlPr>
            </control>
          </mc:Choice>
        </mc:AlternateContent>
        <mc:AlternateContent xmlns:mc="http://schemas.openxmlformats.org/markup-compatibility/2006">
          <mc:Choice Requires="x14">
            <control shapeId="8314" r:id="rId118" name="Check Box 122">
              <controlPr defaultSize="0" autoFill="0" autoLine="0" autoPict="0">
                <anchor moveWithCells="1">
                  <from>
                    <xdr:col>5</xdr:col>
                    <xdr:colOff>349250</xdr:colOff>
                    <xdr:row>25</xdr:row>
                    <xdr:rowOff>0</xdr:rowOff>
                  </from>
                  <to>
                    <xdr:col>5</xdr:col>
                    <xdr:colOff>742950</xdr:colOff>
                    <xdr:row>26</xdr:row>
                    <xdr:rowOff>6350</xdr:rowOff>
                  </to>
                </anchor>
              </controlPr>
            </control>
          </mc:Choice>
        </mc:AlternateContent>
        <mc:AlternateContent xmlns:mc="http://schemas.openxmlformats.org/markup-compatibility/2006">
          <mc:Choice Requires="x14">
            <control shapeId="8315" r:id="rId119" name="Check Box 123">
              <controlPr defaultSize="0" autoFill="0" autoLine="0" autoPict="0">
                <anchor moveWithCells="1">
                  <from>
                    <xdr:col>5</xdr:col>
                    <xdr:colOff>349250</xdr:colOff>
                    <xdr:row>25</xdr:row>
                    <xdr:rowOff>0</xdr:rowOff>
                  </from>
                  <to>
                    <xdr:col>5</xdr:col>
                    <xdr:colOff>768350</xdr:colOff>
                    <xdr:row>26</xdr:row>
                    <xdr:rowOff>6350</xdr:rowOff>
                  </to>
                </anchor>
              </controlPr>
            </control>
          </mc:Choice>
        </mc:AlternateContent>
        <mc:AlternateContent xmlns:mc="http://schemas.openxmlformats.org/markup-compatibility/2006">
          <mc:Choice Requires="x14">
            <control shapeId="8316" r:id="rId120" name="Check Box 124">
              <controlPr defaultSize="0" autoFill="0" autoLine="0" autoPict="0">
                <anchor moveWithCells="1">
                  <from>
                    <xdr:col>5</xdr:col>
                    <xdr:colOff>349250</xdr:colOff>
                    <xdr:row>25</xdr:row>
                    <xdr:rowOff>0</xdr:rowOff>
                  </from>
                  <to>
                    <xdr:col>5</xdr:col>
                    <xdr:colOff>768350</xdr:colOff>
                    <xdr:row>26</xdr:row>
                    <xdr:rowOff>6350</xdr:rowOff>
                  </to>
                </anchor>
              </controlPr>
            </control>
          </mc:Choice>
        </mc:AlternateContent>
        <mc:AlternateContent xmlns:mc="http://schemas.openxmlformats.org/markup-compatibility/2006">
          <mc:Choice Requires="x14">
            <control shapeId="8317" r:id="rId121" name="Check Box 125">
              <controlPr defaultSize="0" autoFill="0" autoLine="0" autoPict="0">
                <anchor moveWithCells="1">
                  <from>
                    <xdr:col>5</xdr:col>
                    <xdr:colOff>349250</xdr:colOff>
                    <xdr:row>25</xdr:row>
                    <xdr:rowOff>44450</xdr:rowOff>
                  </from>
                  <to>
                    <xdr:col>5</xdr:col>
                    <xdr:colOff>768350</xdr:colOff>
                    <xdr:row>26</xdr:row>
                    <xdr:rowOff>44450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CG45"/>
  <sheetViews>
    <sheetView showGridLines="0" zoomScale="70" zoomScaleNormal="70" workbookViewId="0"/>
  </sheetViews>
  <sheetFormatPr defaultRowHeight="13" x14ac:dyDescent="0.55000000000000004"/>
  <cols>
    <col min="1" max="1" width="2.6640625" style="299" customWidth="1"/>
    <col min="2" max="37" width="2.58203125" style="299" customWidth="1"/>
    <col min="38" max="38" width="3" style="103" customWidth="1"/>
    <col min="39" max="39" width="1.9140625" style="103" customWidth="1"/>
    <col min="40" max="40" width="3.6640625" style="103" customWidth="1"/>
    <col min="41" max="41" width="1.58203125" style="299" customWidth="1"/>
    <col min="42" max="42" width="2.6640625" style="299" customWidth="1"/>
    <col min="43" max="78" width="2.58203125" style="299" customWidth="1"/>
    <col min="79" max="79" width="1.58203125" style="299" customWidth="1"/>
    <col min="80" max="80" width="3.5" style="299" customWidth="1"/>
    <col min="81" max="297" width="8.6640625" style="299"/>
    <col min="298" max="335" width="2.58203125" style="299" customWidth="1"/>
    <col min="336" max="553" width="8.6640625" style="299"/>
    <col min="554" max="591" width="2.58203125" style="299" customWidth="1"/>
    <col min="592" max="809" width="8.6640625" style="299"/>
    <col min="810" max="847" width="2.58203125" style="299" customWidth="1"/>
    <col min="848" max="1065" width="8.6640625" style="299"/>
    <col min="1066" max="1103" width="2.58203125" style="299" customWidth="1"/>
    <col min="1104" max="1321" width="8.6640625" style="299"/>
    <col min="1322" max="1359" width="2.58203125" style="299" customWidth="1"/>
    <col min="1360" max="1577" width="8.6640625" style="299"/>
    <col min="1578" max="1615" width="2.58203125" style="299" customWidth="1"/>
    <col min="1616" max="1833" width="8.6640625" style="299"/>
    <col min="1834" max="1871" width="2.58203125" style="299" customWidth="1"/>
    <col min="1872" max="2089" width="8.6640625" style="299"/>
    <col min="2090" max="2127" width="2.58203125" style="299" customWidth="1"/>
    <col min="2128" max="2345" width="8.6640625" style="299"/>
    <col min="2346" max="2383" width="2.58203125" style="299" customWidth="1"/>
    <col min="2384" max="2601" width="8.6640625" style="299"/>
    <col min="2602" max="2639" width="2.58203125" style="299" customWidth="1"/>
    <col min="2640" max="2857" width="8.6640625" style="299"/>
    <col min="2858" max="2895" width="2.58203125" style="299" customWidth="1"/>
    <col min="2896" max="3113" width="8.6640625" style="299"/>
    <col min="3114" max="3151" width="2.58203125" style="299" customWidth="1"/>
    <col min="3152" max="3369" width="8.6640625" style="299"/>
    <col min="3370" max="3407" width="2.58203125" style="299" customWidth="1"/>
    <col min="3408" max="3625" width="8.6640625" style="299"/>
    <col min="3626" max="3663" width="2.58203125" style="299" customWidth="1"/>
    <col min="3664" max="3881" width="8.6640625" style="299"/>
    <col min="3882" max="3919" width="2.58203125" style="299" customWidth="1"/>
    <col min="3920" max="4137" width="8.6640625" style="299"/>
    <col min="4138" max="4175" width="2.58203125" style="299" customWidth="1"/>
    <col min="4176" max="4393" width="8.6640625" style="299"/>
    <col min="4394" max="4431" width="2.58203125" style="299" customWidth="1"/>
    <col min="4432" max="4649" width="8.6640625" style="299"/>
    <col min="4650" max="4687" width="2.58203125" style="299" customWidth="1"/>
    <col min="4688" max="4905" width="8.6640625" style="299"/>
    <col min="4906" max="4943" width="2.58203125" style="299" customWidth="1"/>
    <col min="4944" max="5161" width="8.6640625" style="299"/>
    <col min="5162" max="5199" width="2.58203125" style="299" customWidth="1"/>
    <col min="5200" max="5417" width="8.6640625" style="299"/>
    <col min="5418" max="5455" width="2.58203125" style="299" customWidth="1"/>
    <col min="5456" max="5673" width="8.6640625" style="299"/>
    <col min="5674" max="5711" width="2.58203125" style="299" customWidth="1"/>
    <col min="5712" max="5929" width="8.6640625" style="299"/>
    <col min="5930" max="5967" width="2.58203125" style="299" customWidth="1"/>
    <col min="5968" max="6185" width="8.6640625" style="299"/>
    <col min="6186" max="6223" width="2.58203125" style="299" customWidth="1"/>
    <col min="6224" max="6441" width="8.6640625" style="299"/>
    <col min="6442" max="6479" width="2.58203125" style="299" customWidth="1"/>
    <col min="6480" max="6697" width="8.6640625" style="299"/>
    <col min="6698" max="6735" width="2.58203125" style="299" customWidth="1"/>
    <col min="6736" max="6953" width="8.6640625" style="299"/>
    <col min="6954" max="6991" width="2.58203125" style="299" customWidth="1"/>
    <col min="6992" max="7209" width="8.6640625" style="299"/>
    <col min="7210" max="7247" width="2.58203125" style="299" customWidth="1"/>
    <col min="7248" max="7465" width="8.6640625" style="299"/>
    <col min="7466" max="7503" width="2.58203125" style="299" customWidth="1"/>
    <col min="7504" max="7721" width="8.6640625" style="299"/>
    <col min="7722" max="7759" width="2.58203125" style="299" customWidth="1"/>
    <col min="7760" max="7977" width="8.6640625" style="299"/>
    <col min="7978" max="8015" width="2.58203125" style="299" customWidth="1"/>
    <col min="8016" max="8233" width="8.6640625" style="299"/>
    <col min="8234" max="8271" width="2.58203125" style="299" customWidth="1"/>
    <col min="8272" max="8489" width="8.6640625" style="299"/>
    <col min="8490" max="8527" width="2.58203125" style="299" customWidth="1"/>
    <col min="8528" max="8745" width="8.6640625" style="299"/>
    <col min="8746" max="8783" width="2.58203125" style="299" customWidth="1"/>
    <col min="8784" max="9001" width="8.6640625" style="299"/>
    <col min="9002" max="9039" width="2.58203125" style="299" customWidth="1"/>
    <col min="9040" max="9257" width="8.6640625" style="299"/>
    <col min="9258" max="9295" width="2.58203125" style="299" customWidth="1"/>
    <col min="9296" max="9513" width="8.6640625" style="299"/>
    <col min="9514" max="9551" width="2.58203125" style="299" customWidth="1"/>
    <col min="9552" max="9769" width="8.6640625" style="299"/>
    <col min="9770" max="9807" width="2.58203125" style="299" customWidth="1"/>
    <col min="9808" max="10025" width="8.6640625" style="299"/>
    <col min="10026" max="10063" width="2.58203125" style="299" customWidth="1"/>
    <col min="10064" max="10281" width="8.6640625" style="299"/>
    <col min="10282" max="10319" width="2.58203125" style="299" customWidth="1"/>
    <col min="10320" max="10537" width="8.6640625" style="299"/>
    <col min="10538" max="10575" width="2.58203125" style="299" customWidth="1"/>
    <col min="10576" max="10793" width="8.6640625" style="299"/>
    <col min="10794" max="10831" width="2.58203125" style="299" customWidth="1"/>
    <col min="10832" max="11049" width="8.6640625" style="299"/>
    <col min="11050" max="11087" width="2.58203125" style="299" customWidth="1"/>
    <col min="11088" max="11305" width="8.6640625" style="299"/>
    <col min="11306" max="11343" width="2.58203125" style="299" customWidth="1"/>
    <col min="11344" max="11561" width="8.6640625" style="299"/>
    <col min="11562" max="11599" width="2.58203125" style="299" customWidth="1"/>
    <col min="11600" max="11817" width="8.6640625" style="299"/>
    <col min="11818" max="11855" width="2.58203125" style="299" customWidth="1"/>
    <col min="11856" max="12073" width="8.6640625" style="299"/>
    <col min="12074" max="12111" width="2.58203125" style="299" customWidth="1"/>
    <col min="12112" max="12329" width="8.6640625" style="299"/>
    <col min="12330" max="12367" width="2.58203125" style="299" customWidth="1"/>
    <col min="12368" max="12585" width="8.6640625" style="299"/>
    <col min="12586" max="12623" width="2.58203125" style="299" customWidth="1"/>
    <col min="12624" max="12841" width="8.6640625" style="299"/>
    <col min="12842" max="12879" width="2.58203125" style="299" customWidth="1"/>
    <col min="12880" max="13097" width="8.6640625" style="299"/>
    <col min="13098" max="13135" width="2.58203125" style="299" customWidth="1"/>
    <col min="13136" max="13353" width="8.6640625" style="299"/>
    <col min="13354" max="13391" width="2.58203125" style="299" customWidth="1"/>
    <col min="13392" max="13609" width="8.6640625" style="299"/>
    <col min="13610" max="13647" width="2.58203125" style="299" customWidth="1"/>
    <col min="13648" max="13865" width="8.6640625" style="299"/>
    <col min="13866" max="13903" width="2.58203125" style="299" customWidth="1"/>
    <col min="13904" max="14121" width="8.6640625" style="299"/>
    <col min="14122" max="14159" width="2.58203125" style="299" customWidth="1"/>
    <col min="14160" max="14377" width="8.6640625" style="299"/>
    <col min="14378" max="14415" width="2.58203125" style="299" customWidth="1"/>
    <col min="14416" max="14633" width="8.6640625" style="299"/>
    <col min="14634" max="14671" width="2.58203125" style="299" customWidth="1"/>
    <col min="14672" max="14889" width="8.6640625" style="299"/>
    <col min="14890" max="14927" width="2.58203125" style="299" customWidth="1"/>
    <col min="14928" max="15145" width="8.6640625" style="299"/>
    <col min="15146" max="15183" width="2.58203125" style="299" customWidth="1"/>
    <col min="15184" max="15401" width="8.6640625" style="299"/>
    <col min="15402" max="15439" width="2.58203125" style="299" customWidth="1"/>
    <col min="15440" max="15657" width="8.6640625" style="299"/>
    <col min="15658" max="15695" width="2.58203125" style="299" customWidth="1"/>
    <col min="15696" max="15913" width="8.6640625" style="299"/>
    <col min="15914" max="15951" width="2.58203125" style="299" customWidth="1"/>
    <col min="15952" max="16169" width="8.6640625" style="299"/>
    <col min="16170" max="16207" width="2.58203125" style="299" customWidth="1"/>
    <col min="16208" max="16384" width="8.6640625" style="299"/>
  </cols>
  <sheetData>
    <row r="1" spans="1:85" s="294" customFormat="1" ht="16" thickBot="1" x14ac:dyDescent="0.6">
      <c r="A1" s="98" t="s">
        <v>192</v>
      </c>
      <c r="M1" s="295"/>
      <c r="Q1" s="292"/>
      <c r="R1" s="292"/>
      <c r="S1" s="292"/>
      <c r="T1" s="296"/>
      <c r="U1" s="296"/>
      <c r="V1" s="296"/>
      <c r="W1" s="296"/>
      <c r="X1" s="296"/>
      <c r="Y1" s="296"/>
      <c r="Z1" s="296"/>
      <c r="AA1" s="296"/>
      <c r="AB1" s="296"/>
      <c r="AL1" s="523"/>
      <c r="AM1" s="102"/>
      <c r="AN1" s="103"/>
      <c r="AP1" s="98" t="s">
        <v>192</v>
      </c>
      <c r="BB1" s="295"/>
      <c r="BF1" s="292"/>
      <c r="BG1" s="292"/>
      <c r="BH1" s="292"/>
      <c r="BI1" s="296"/>
      <c r="BJ1" s="296"/>
      <c r="BK1" s="296"/>
      <c r="BL1" s="296"/>
      <c r="BM1" s="296"/>
      <c r="BN1" s="296"/>
      <c r="BO1" s="296"/>
      <c r="BP1" s="296"/>
      <c r="BQ1" s="296"/>
    </row>
    <row r="2" spans="1:85" s="294" customFormat="1" ht="19.25" customHeight="1" thickTop="1" thickBot="1" x14ac:dyDescent="0.6">
      <c r="A2" s="293"/>
      <c r="M2" s="295"/>
      <c r="Q2" s="292"/>
      <c r="R2" s="292"/>
      <c r="S2" s="292"/>
      <c r="T2" s="296"/>
      <c r="U2" s="296"/>
      <c r="V2" s="296"/>
      <c r="W2" s="296"/>
      <c r="X2" s="296"/>
      <c r="Y2" s="296"/>
      <c r="Z2" s="296"/>
      <c r="AA2" s="296"/>
      <c r="AB2" s="1122" t="s">
        <v>103</v>
      </c>
      <c r="AC2" s="1123"/>
      <c r="AD2" s="1123"/>
      <c r="AE2" s="1123"/>
      <c r="AF2" s="1123"/>
      <c r="AG2" s="1123"/>
      <c r="AH2" s="1123"/>
      <c r="AI2" s="1123"/>
      <c r="AJ2" s="1123"/>
      <c r="AK2" s="297"/>
      <c r="AL2" s="103"/>
      <c r="AM2" s="104"/>
      <c r="AN2" s="103"/>
      <c r="AP2" s="293"/>
      <c r="BB2" s="295"/>
      <c r="BF2" s="292"/>
      <c r="BG2" s="292"/>
      <c r="BH2" s="292"/>
      <c r="BI2" s="296"/>
      <c r="BJ2" s="296"/>
      <c r="BK2" s="296"/>
      <c r="BL2" s="296"/>
      <c r="BM2" s="296"/>
      <c r="BN2" s="296"/>
      <c r="BO2" s="296"/>
      <c r="BP2" s="296"/>
      <c r="BQ2" s="1122" t="s">
        <v>103</v>
      </c>
      <c r="BR2" s="1123"/>
      <c r="BS2" s="1123"/>
      <c r="BT2" s="1123"/>
      <c r="BU2" s="1123"/>
      <c r="BV2" s="1123"/>
      <c r="BW2" s="1123"/>
      <c r="BX2" s="1123"/>
      <c r="BY2" s="1123"/>
      <c r="BZ2" s="297"/>
    </row>
    <row r="3" spans="1:85" ht="15.9" customHeight="1" thickTop="1" x14ac:dyDescent="0.55000000000000004">
      <c r="A3" s="99" t="s">
        <v>79</v>
      </c>
      <c r="AL3" s="524"/>
      <c r="AM3" s="105"/>
      <c r="AP3" s="99" t="s">
        <v>79</v>
      </c>
    </row>
    <row r="4" spans="1:85" ht="15.9" customHeight="1" x14ac:dyDescent="0.55000000000000004">
      <c r="A4" s="298"/>
      <c r="F4" s="1" t="s">
        <v>80</v>
      </c>
      <c r="AL4" s="525"/>
      <c r="AM4" s="106"/>
      <c r="AP4" s="298"/>
      <c r="AU4" s="1" t="s">
        <v>80</v>
      </c>
      <c r="CC4" s="300"/>
      <c r="CD4" s="300"/>
      <c r="CE4" s="300"/>
      <c r="CF4" s="300"/>
      <c r="CG4" s="300"/>
    </row>
    <row r="5" spans="1:85" ht="15.9" customHeight="1" x14ac:dyDescent="0.55000000000000004">
      <c r="A5" s="301"/>
      <c r="V5" s="302"/>
      <c r="W5" s="302"/>
      <c r="X5" s="1124" t="s">
        <v>374</v>
      </c>
      <c r="Y5" s="1124"/>
      <c r="Z5" s="1124"/>
      <c r="AA5" s="1125" t="s">
        <v>81</v>
      </c>
      <c r="AB5" s="1126"/>
      <c r="AC5" s="1127"/>
      <c r="AD5" s="1127"/>
      <c r="AE5" s="313" t="s">
        <v>82</v>
      </c>
      <c r="AF5" s="1128"/>
      <c r="AG5" s="1128"/>
      <c r="AH5" s="313" t="s">
        <v>83</v>
      </c>
      <c r="AI5" s="1128"/>
      <c r="AJ5" s="1128"/>
      <c r="AK5" s="314" t="s">
        <v>84</v>
      </c>
      <c r="AL5" s="108"/>
      <c r="AM5" s="109"/>
      <c r="AP5" s="301"/>
      <c r="BK5" s="302"/>
      <c r="BL5" s="302"/>
      <c r="BM5" s="1124" t="s">
        <v>374</v>
      </c>
      <c r="BN5" s="1124"/>
      <c r="BO5" s="1124"/>
      <c r="BP5" s="1125" t="s">
        <v>81</v>
      </c>
      <c r="BQ5" s="1126"/>
      <c r="BR5" s="1126">
        <v>6</v>
      </c>
      <c r="BS5" s="1126"/>
      <c r="BT5" s="313" t="s">
        <v>82</v>
      </c>
      <c r="BU5" s="1129" t="s">
        <v>483</v>
      </c>
      <c r="BV5" s="1129"/>
      <c r="BW5" s="313" t="s">
        <v>83</v>
      </c>
      <c r="BX5" s="1129" t="s">
        <v>483</v>
      </c>
      <c r="BY5" s="1129"/>
      <c r="BZ5" s="314" t="s">
        <v>84</v>
      </c>
    </row>
    <row r="6" spans="1:85" ht="15.9" customHeight="1" x14ac:dyDescent="0.55000000000000004">
      <c r="A6" s="301"/>
      <c r="AL6" s="410"/>
      <c r="AM6" s="112"/>
      <c r="AP6" s="301"/>
    </row>
    <row r="7" spans="1:85" ht="20.25" customHeight="1" x14ac:dyDescent="0.55000000000000004">
      <c r="A7" s="1118" t="s">
        <v>221</v>
      </c>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4"/>
      <c r="AM7" s="115"/>
      <c r="AO7" s="298"/>
      <c r="AP7" s="1118" t="s">
        <v>221</v>
      </c>
      <c r="AQ7" s="1118"/>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118"/>
      <c r="CA7" s="298"/>
    </row>
    <row r="8" spans="1:85" ht="20.25" customHeight="1" x14ac:dyDescent="0.55000000000000004">
      <c r="A8" s="1119" t="s">
        <v>85</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4"/>
      <c r="AM8" s="115"/>
      <c r="AO8" s="298"/>
      <c r="AP8" s="1119" t="s">
        <v>85</v>
      </c>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298"/>
    </row>
    <row r="9" spans="1:85" ht="15.9" customHeight="1" x14ac:dyDescent="0.55000000000000004">
      <c r="A9" s="301"/>
      <c r="AL9" s="114"/>
      <c r="AM9" s="115"/>
      <c r="AP9" s="301"/>
    </row>
    <row r="10" spans="1:85" ht="15.9" customHeight="1" x14ac:dyDescent="0.55000000000000004">
      <c r="A10" s="301"/>
      <c r="P10" s="1131"/>
      <c r="Q10" s="1131"/>
      <c r="R10" s="1131"/>
      <c r="AL10" s="114"/>
      <c r="AM10" s="115"/>
      <c r="AP10" s="301"/>
      <c r="BE10" s="1131"/>
      <c r="BF10" s="1131"/>
      <c r="BG10" s="1131"/>
    </row>
    <row r="11" spans="1:85" ht="45" customHeight="1" x14ac:dyDescent="0.55000000000000004">
      <c r="A11" s="301"/>
      <c r="P11" s="1120" t="s">
        <v>86</v>
      </c>
      <c r="Q11" s="1120"/>
      <c r="R11" s="1120"/>
      <c r="S11" s="1120"/>
      <c r="T11" s="1120"/>
      <c r="U11" s="1099"/>
      <c r="V11" s="1099"/>
      <c r="W11" s="1099"/>
      <c r="X11" s="1099"/>
      <c r="Y11" s="1099"/>
      <c r="Z11" s="1099"/>
      <c r="AA11" s="1099"/>
      <c r="AB11" s="1099"/>
      <c r="AC11" s="1099"/>
      <c r="AD11" s="1099"/>
      <c r="AE11" s="1099"/>
      <c r="AF11" s="1099"/>
      <c r="AG11" s="1099"/>
      <c r="AH11" s="1099"/>
      <c r="AI11" s="1099"/>
      <c r="AJ11" s="1099"/>
      <c r="AK11" s="1099"/>
      <c r="AL11" s="526"/>
      <c r="AM11" s="115"/>
      <c r="AO11" s="303"/>
      <c r="AP11" s="301"/>
      <c r="BE11" s="1120" t="s">
        <v>86</v>
      </c>
      <c r="BF11" s="1120"/>
      <c r="BG11" s="1120"/>
      <c r="BH11" s="1120"/>
      <c r="BI11" s="1120"/>
      <c r="BJ11" s="1130" t="s">
        <v>484</v>
      </c>
      <c r="BK11" s="1130"/>
      <c r="BL11" s="1130"/>
      <c r="BM11" s="1130"/>
      <c r="BN11" s="1130"/>
      <c r="BO11" s="1130"/>
      <c r="BP11" s="1130"/>
      <c r="BQ11" s="1130"/>
      <c r="BR11" s="1130"/>
      <c r="BS11" s="1130"/>
      <c r="BT11" s="1130"/>
      <c r="BU11" s="1130"/>
      <c r="BV11" s="1130"/>
      <c r="BW11" s="1130"/>
      <c r="BX11" s="1130"/>
      <c r="BY11" s="1130"/>
      <c r="BZ11" s="1130"/>
      <c r="CA11" s="303"/>
    </row>
    <row r="12" spans="1:85" ht="30" customHeight="1" x14ac:dyDescent="0.55000000000000004">
      <c r="A12" s="301"/>
      <c r="P12" s="1096" t="s">
        <v>87</v>
      </c>
      <c r="Q12" s="1096"/>
      <c r="R12" s="1096"/>
      <c r="S12" s="1096"/>
      <c r="T12" s="1096"/>
      <c r="U12" s="1121"/>
      <c r="V12" s="1121"/>
      <c r="W12" s="1121"/>
      <c r="X12" s="1121"/>
      <c r="Y12" s="1121"/>
      <c r="Z12" s="1121"/>
      <c r="AA12" s="1121"/>
      <c r="AB12" s="1121"/>
      <c r="AC12" s="1121"/>
      <c r="AD12" s="1121"/>
      <c r="AE12" s="1121"/>
      <c r="AF12" s="1121"/>
      <c r="AG12" s="1121"/>
      <c r="AH12" s="1121"/>
      <c r="AI12" s="1121"/>
      <c r="AJ12" s="1121"/>
      <c r="AK12" s="1121"/>
      <c r="AL12" s="527"/>
      <c r="AM12" s="116"/>
      <c r="AP12" s="301"/>
      <c r="BE12" s="1096" t="s">
        <v>87</v>
      </c>
      <c r="BF12" s="1096"/>
      <c r="BG12" s="1096"/>
      <c r="BH12" s="1096"/>
      <c r="BI12" s="1096"/>
      <c r="BJ12" s="1092" t="s">
        <v>485</v>
      </c>
      <c r="BK12" s="1092"/>
      <c r="BL12" s="1092"/>
      <c r="BM12" s="1092"/>
      <c r="BN12" s="1092"/>
      <c r="BO12" s="1092"/>
      <c r="BP12" s="1092"/>
      <c r="BQ12" s="1092"/>
      <c r="BR12" s="1092"/>
      <c r="BS12" s="1092"/>
      <c r="BT12" s="1092"/>
      <c r="BU12" s="1092"/>
      <c r="BV12" s="1092"/>
      <c r="BW12" s="1092"/>
      <c r="BX12" s="1092"/>
      <c r="BY12" s="1092"/>
      <c r="BZ12" s="1092"/>
    </row>
    <row r="13" spans="1:85" ht="21" customHeight="1" x14ac:dyDescent="0.55000000000000004">
      <c r="A13" s="301"/>
      <c r="AL13" s="527"/>
      <c r="AM13" s="116"/>
      <c r="AP13" s="301"/>
    </row>
    <row r="14" spans="1:85" s="304" customFormat="1" ht="18" customHeight="1" x14ac:dyDescent="0.55000000000000004">
      <c r="A14" s="1094" t="s">
        <v>88</v>
      </c>
      <c r="B14" s="1094"/>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L14" s="117"/>
      <c r="AM14" s="118"/>
      <c r="AN14" s="103"/>
      <c r="AP14" s="1094" t="s">
        <v>88</v>
      </c>
      <c r="AQ14" s="1094"/>
      <c r="AR14" s="1094"/>
      <c r="AS14" s="1094"/>
      <c r="AT14" s="1094"/>
      <c r="AU14" s="1094"/>
      <c r="AV14" s="1094"/>
      <c r="AW14" s="1094"/>
      <c r="AX14" s="1094"/>
      <c r="AY14" s="1094"/>
      <c r="AZ14" s="1094"/>
      <c r="BA14" s="1094"/>
      <c r="BB14" s="1094"/>
      <c r="BC14" s="1094"/>
      <c r="BD14" s="1094"/>
      <c r="BE14" s="1094"/>
      <c r="BF14" s="1094"/>
      <c r="BG14" s="1094"/>
      <c r="BH14" s="1094"/>
      <c r="BI14" s="1094"/>
      <c r="BJ14" s="1094"/>
      <c r="BK14" s="1094"/>
      <c r="BL14" s="1094"/>
      <c r="BM14" s="1094"/>
      <c r="BN14" s="1094"/>
      <c r="BO14" s="1094"/>
      <c r="BP14" s="1094"/>
      <c r="BQ14" s="1094"/>
      <c r="BR14" s="1094"/>
      <c r="BS14" s="1094"/>
      <c r="BT14" s="1094"/>
      <c r="BU14" s="1094"/>
      <c r="BV14" s="1094"/>
      <c r="BW14" s="1094"/>
      <c r="BX14" s="1094"/>
      <c r="BY14" s="1094"/>
      <c r="BZ14" s="1094"/>
    </row>
    <row r="15" spans="1:85" s="304" customFormat="1" ht="18" customHeight="1" x14ac:dyDescent="0.55000000000000004">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L15" s="117"/>
      <c r="AM15" s="118"/>
      <c r="AN15" s="103"/>
      <c r="AP15" s="1094"/>
      <c r="AQ15" s="1094"/>
      <c r="AR15" s="1094"/>
      <c r="AS15" s="1094"/>
      <c r="AT15" s="1094"/>
      <c r="AU15" s="1094"/>
      <c r="AV15" s="1094"/>
      <c r="AW15" s="1094"/>
      <c r="AX15" s="1094"/>
      <c r="AY15" s="1094"/>
      <c r="AZ15" s="1094"/>
      <c r="BA15" s="1094"/>
      <c r="BB15" s="1094"/>
      <c r="BC15" s="1094"/>
      <c r="BD15" s="1094"/>
      <c r="BE15" s="1094"/>
      <c r="BF15" s="1094"/>
      <c r="BG15" s="1094"/>
      <c r="BH15" s="1094"/>
      <c r="BI15" s="1094"/>
      <c r="BJ15" s="1094"/>
      <c r="BK15" s="1094"/>
      <c r="BL15" s="1094"/>
      <c r="BM15" s="1094"/>
      <c r="BN15" s="1094"/>
      <c r="BO15" s="1094"/>
      <c r="BP15" s="1094"/>
      <c r="BQ15" s="1094"/>
      <c r="BR15" s="1094"/>
      <c r="BS15" s="1094"/>
      <c r="BT15" s="1094"/>
      <c r="BU15" s="1094"/>
      <c r="BV15" s="1094"/>
      <c r="BW15" s="1094"/>
      <c r="BX15" s="1094"/>
      <c r="BY15" s="1094"/>
      <c r="BZ15" s="1094"/>
    </row>
    <row r="16" spans="1:85" s="304" customFormat="1" ht="9.65" customHeight="1" x14ac:dyDescent="0.55000000000000004">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c r="W16" s="1094"/>
      <c r="X16" s="1094"/>
      <c r="Y16" s="1094"/>
      <c r="Z16" s="1094"/>
      <c r="AA16" s="1094"/>
      <c r="AB16" s="1094"/>
      <c r="AC16" s="1094"/>
      <c r="AD16" s="1094"/>
      <c r="AE16" s="1094"/>
      <c r="AF16" s="1094"/>
      <c r="AG16" s="1094"/>
      <c r="AH16" s="1094"/>
      <c r="AI16" s="1094"/>
      <c r="AJ16" s="1094"/>
      <c r="AK16" s="1094"/>
      <c r="AL16" s="523"/>
      <c r="AM16" s="102"/>
      <c r="AN16" s="103"/>
      <c r="AP16" s="1094"/>
      <c r="AQ16" s="1094"/>
      <c r="AR16" s="1094"/>
      <c r="AS16" s="1094"/>
      <c r="AT16" s="1094"/>
      <c r="AU16" s="1094"/>
      <c r="AV16" s="1094"/>
      <c r="AW16" s="1094"/>
      <c r="AX16" s="1094"/>
      <c r="AY16" s="1094"/>
      <c r="AZ16" s="1094"/>
      <c r="BA16" s="1094"/>
      <c r="BB16" s="1094"/>
      <c r="BC16" s="1094"/>
      <c r="BD16" s="1094"/>
      <c r="BE16" s="1094"/>
      <c r="BF16" s="1094"/>
      <c r="BG16" s="1094"/>
      <c r="BH16" s="1094"/>
      <c r="BI16" s="1094"/>
      <c r="BJ16" s="1094"/>
      <c r="BK16" s="1094"/>
      <c r="BL16" s="1094"/>
      <c r="BM16" s="1094"/>
      <c r="BN16" s="1094"/>
      <c r="BO16" s="1094"/>
      <c r="BP16" s="1094"/>
      <c r="BQ16" s="1094"/>
      <c r="BR16" s="1094"/>
      <c r="BS16" s="1094"/>
      <c r="BT16" s="1094"/>
      <c r="BU16" s="1094"/>
      <c r="BV16" s="1094"/>
      <c r="BW16" s="1094"/>
      <c r="BX16" s="1094"/>
      <c r="BY16" s="1094"/>
      <c r="BZ16" s="1094"/>
    </row>
    <row r="17" spans="1:83" s="305" customFormat="1" ht="19.25" customHeight="1" x14ac:dyDescent="0.55000000000000004">
      <c r="A17" s="1116" t="s">
        <v>89</v>
      </c>
      <c r="B17" s="1116"/>
      <c r="C17" s="1116"/>
      <c r="D17" s="1116"/>
      <c r="E17" s="1116"/>
      <c r="F17" s="1116"/>
      <c r="G17" s="1116"/>
      <c r="H17" s="1116"/>
      <c r="I17" s="1116"/>
      <c r="J17" s="1116"/>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c r="AL17" s="114"/>
      <c r="AM17" s="115"/>
      <c r="AN17" s="103"/>
      <c r="AP17" s="1116" t="s">
        <v>89</v>
      </c>
      <c r="AQ17" s="1116"/>
      <c r="AR17" s="1116"/>
      <c r="AS17" s="1116"/>
      <c r="AT17" s="1116"/>
      <c r="AU17" s="1116"/>
      <c r="AV17" s="1116"/>
      <c r="AW17" s="1116"/>
      <c r="AX17" s="1116"/>
      <c r="AY17" s="1116"/>
      <c r="AZ17" s="1116"/>
      <c r="BA17" s="1116"/>
      <c r="BB17" s="1116"/>
      <c r="BC17" s="1116"/>
      <c r="BD17" s="1116"/>
      <c r="BE17" s="1116"/>
      <c r="BF17" s="1116"/>
      <c r="BG17" s="1116"/>
      <c r="BH17" s="1116"/>
      <c r="BI17" s="1116"/>
      <c r="BJ17" s="1116"/>
      <c r="BK17" s="1116"/>
      <c r="BL17" s="1116"/>
      <c r="BM17" s="1116"/>
      <c r="BN17" s="1116"/>
      <c r="BO17" s="1116"/>
      <c r="BP17" s="1116"/>
      <c r="BQ17" s="1116"/>
      <c r="BR17" s="1116"/>
      <c r="BS17" s="1116"/>
      <c r="BT17" s="1116"/>
      <c r="BU17" s="1116"/>
      <c r="BV17" s="1116"/>
      <c r="BW17" s="1116"/>
      <c r="BX17" s="1116"/>
      <c r="BY17" s="1116"/>
      <c r="BZ17" s="1116"/>
    </row>
    <row r="18" spans="1:83" s="304" customFormat="1" ht="18" customHeight="1" x14ac:dyDescent="0.55000000000000004">
      <c r="A18" s="1117"/>
      <c r="B18" s="1117"/>
      <c r="C18" s="1117"/>
      <c r="D18" s="1117"/>
      <c r="AL18" s="412"/>
      <c r="AM18" s="119"/>
      <c r="AN18" s="103"/>
      <c r="AP18" s="1117"/>
      <c r="AQ18" s="1117"/>
      <c r="AR18" s="1117"/>
      <c r="AS18" s="1117"/>
    </row>
    <row r="19" spans="1:83" s="304" customFormat="1" ht="42" customHeight="1" x14ac:dyDescent="0.55000000000000004">
      <c r="A19" s="1115"/>
      <c r="B19" s="1115"/>
      <c r="C19" s="315">
        <v>1</v>
      </c>
      <c r="D19" s="1094" t="s">
        <v>104</v>
      </c>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4"/>
      <c r="AF19" s="1094"/>
      <c r="AG19" s="1094"/>
      <c r="AH19" s="1094"/>
      <c r="AI19" s="1094"/>
      <c r="AJ19" s="1094"/>
      <c r="AK19" s="1094"/>
      <c r="AL19" s="114"/>
      <c r="AM19" s="115"/>
      <c r="AN19" s="103"/>
      <c r="AO19" s="308"/>
      <c r="AP19" s="1115"/>
      <c r="AQ19" s="1115"/>
      <c r="AR19" s="315">
        <v>1</v>
      </c>
      <c r="AS19" s="1094" t="s">
        <v>104</v>
      </c>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308"/>
      <c r="CB19" s="308"/>
    </row>
    <row r="20" spans="1:83" s="304" customFormat="1" ht="15" customHeight="1" x14ac:dyDescent="0.55000000000000004">
      <c r="A20" s="306"/>
      <c r="B20" s="306"/>
      <c r="C20" s="307"/>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527"/>
      <c r="AM20" s="116"/>
      <c r="AN20" s="120"/>
      <c r="AO20" s="309"/>
      <c r="AP20" s="306"/>
      <c r="AQ20" s="306"/>
      <c r="AR20" s="307"/>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row>
    <row r="21" spans="1:83" s="304" customFormat="1" ht="42" customHeight="1" x14ac:dyDescent="0.55000000000000004">
      <c r="A21" s="1115"/>
      <c r="B21" s="1115"/>
      <c r="C21" s="315">
        <v>2</v>
      </c>
      <c r="D21" s="1094" t="s">
        <v>105</v>
      </c>
      <c r="E21" s="1094"/>
      <c r="F21" s="1094"/>
      <c r="G21" s="1094"/>
      <c r="H21" s="1094"/>
      <c r="I21" s="1094"/>
      <c r="J21" s="1094"/>
      <c r="K21" s="1094"/>
      <c r="L21" s="1094"/>
      <c r="M21" s="1094"/>
      <c r="N21" s="1094"/>
      <c r="O21" s="1094"/>
      <c r="P21" s="1094"/>
      <c r="Q21" s="1094"/>
      <c r="R21" s="1094"/>
      <c r="S21" s="1094"/>
      <c r="T21" s="1094"/>
      <c r="U21" s="1094"/>
      <c r="V21" s="1094"/>
      <c r="W21" s="1094"/>
      <c r="X21" s="1094"/>
      <c r="Y21" s="1094"/>
      <c r="Z21" s="1094"/>
      <c r="AA21" s="1094"/>
      <c r="AB21" s="1094"/>
      <c r="AC21" s="1094"/>
      <c r="AD21" s="1094"/>
      <c r="AE21" s="1094"/>
      <c r="AF21" s="1094"/>
      <c r="AG21" s="1094"/>
      <c r="AH21" s="1094"/>
      <c r="AI21" s="1094"/>
      <c r="AJ21" s="1094"/>
      <c r="AK21" s="1094"/>
      <c r="AL21" s="527"/>
      <c r="AM21" s="116"/>
      <c r="AN21" s="103"/>
      <c r="AO21" s="308"/>
      <c r="AP21" s="1115"/>
      <c r="AQ21" s="1115"/>
      <c r="AR21" s="315">
        <v>2</v>
      </c>
      <c r="AS21" s="1094" t="s">
        <v>105</v>
      </c>
      <c r="AT21" s="1094"/>
      <c r="AU21" s="1094"/>
      <c r="AV21" s="1094"/>
      <c r="AW21" s="1094"/>
      <c r="AX21" s="1094"/>
      <c r="AY21" s="1094"/>
      <c r="AZ21" s="1094"/>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308"/>
      <c r="CB21" s="308"/>
      <c r="CE21" s="100" t="s">
        <v>112</v>
      </c>
    </row>
    <row r="22" spans="1:83" s="304" customFormat="1" ht="15" customHeight="1" x14ac:dyDescent="0.5500000000000000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527"/>
      <c r="AM22" s="121"/>
      <c r="AN22" s="103"/>
      <c r="AO22" s="309"/>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BX22" s="308"/>
      <c r="BY22" s="308"/>
      <c r="BZ22" s="308"/>
      <c r="CA22" s="309"/>
      <c r="CB22" s="309"/>
    </row>
    <row r="23" spans="1:83" s="304" customFormat="1" ht="36" customHeight="1" x14ac:dyDescent="0.55000000000000004">
      <c r="A23" s="1115"/>
      <c r="B23" s="1115"/>
      <c r="C23" s="315">
        <v>3</v>
      </c>
      <c r="D23" s="1094" t="s">
        <v>106</v>
      </c>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4"/>
      <c r="AE23" s="1094"/>
      <c r="AF23" s="1094"/>
      <c r="AG23" s="1094"/>
      <c r="AH23" s="1094"/>
      <c r="AI23" s="1094"/>
      <c r="AJ23" s="1094"/>
      <c r="AK23" s="1094"/>
      <c r="AL23" s="114"/>
      <c r="AM23" s="115"/>
      <c r="AN23" s="103"/>
      <c r="AO23" s="309"/>
      <c r="AP23" s="1115"/>
      <c r="AQ23" s="1115"/>
      <c r="AR23" s="315">
        <v>3</v>
      </c>
      <c r="AS23" s="1094" t="s">
        <v>106</v>
      </c>
      <c r="AT23" s="1094"/>
      <c r="AU23" s="1094"/>
      <c r="AV23" s="1094"/>
      <c r="AW23" s="1094"/>
      <c r="AX23" s="1094"/>
      <c r="AY23" s="1094"/>
      <c r="AZ23" s="1094"/>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c r="BZ23" s="1094"/>
      <c r="CA23" s="309"/>
      <c r="CB23" s="309"/>
    </row>
    <row r="24" spans="1:83" s="304" customFormat="1" ht="15" customHeight="1" x14ac:dyDescent="0.55000000000000004">
      <c r="C24" s="307"/>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412"/>
      <c r="AM24" s="119"/>
      <c r="AN24" s="103"/>
      <c r="AO24" s="309"/>
      <c r="AR24" s="307"/>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row>
    <row r="25" spans="1:83" s="304" customFormat="1" ht="42" customHeight="1" x14ac:dyDescent="0.55000000000000004">
      <c r="A25" s="1115"/>
      <c r="B25" s="1115"/>
      <c r="C25" s="315">
        <v>4</v>
      </c>
      <c r="D25" s="1094" t="s">
        <v>93</v>
      </c>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G25" s="1094"/>
      <c r="AH25" s="1094"/>
      <c r="AI25" s="1094"/>
      <c r="AJ25" s="1094"/>
      <c r="AK25" s="1094"/>
      <c r="AL25" s="412"/>
      <c r="AM25" s="119"/>
      <c r="AN25" s="103"/>
      <c r="AO25" s="308"/>
      <c r="AP25" s="1115"/>
      <c r="AQ25" s="1115"/>
      <c r="AR25" s="315">
        <v>4</v>
      </c>
      <c r="AS25" s="1094" t="s">
        <v>93</v>
      </c>
      <c r="AT25" s="1094"/>
      <c r="AU25" s="1094"/>
      <c r="AV25" s="1094"/>
      <c r="AW25" s="1094"/>
      <c r="AX25" s="1094"/>
      <c r="AY25" s="1094"/>
      <c r="AZ25" s="1094"/>
      <c r="BA25" s="1094"/>
      <c r="BB25" s="1094"/>
      <c r="BC25" s="1094"/>
      <c r="BD25" s="1094"/>
      <c r="BE25" s="1094"/>
      <c r="BF25" s="1094"/>
      <c r="BG25" s="1094"/>
      <c r="BH25" s="1094"/>
      <c r="BI25" s="1094"/>
      <c r="BJ25" s="1094"/>
      <c r="BK25" s="1094"/>
      <c r="BL25" s="1094"/>
      <c r="BM25" s="1094"/>
      <c r="BN25" s="1094"/>
      <c r="BO25" s="1094"/>
      <c r="BP25" s="1094"/>
      <c r="BQ25" s="1094"/>
      <c r="BR25" s="1094"/>
      <c r="BS25" s="1094"/>
      <c r="BT25" s="1094"/>
      <c r="BU25" s="1094"/>
      <c r="BV25" s="1094"/>
      <c r="BW25" s="1094"/>
      <c r="BX25" s="1094"/>
      <c r="BY25" s="1094"/>
      <c r="BZ25" s="1094"/>
      <c r="CA25" s="308"/>
      <c r="CB25" s="308"/>
      <c r="CC25" s="308"/>
      <c r="CD25" s="308"/>
    </row>
    <row r="26" spans="1:83" s="304" customFormat="1" ht="9.65" customHeight="1" x14ac:dyDescent="0.55000000000000004">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528"/>
      <c r="AM26" s="119"/>
      <c r="AN26" s="113"/>
      <c r="AO26" s="308"/>
      <c r="AR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308"/>
      <c r="CB26" s="308"/>
      <c r="CC26" s="308"/>
      <c r="CD26" s="308"/>
    </row>
    <row r="27" spans="1:83" s="304" customFormat="1" ht="56" customHeight="1" x14ac:dyDescent="0.55000000000000004">
      <c r="B27" s="1113" t="s">
        <v>94</v>
      </c>
      <c r="C27" s="1113"/>
      <c r="D27" s="1113"/>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3"/>
      <c r="AC27" s="1113"/>
      <c r="AD27" s="1113"/>
      <c r="AE27" s="1113"/>
      <c r="AF27" s="1113"/>
      <c r="AG27" s="1113"/>
      <c r="AH27" s="1113"/>
      <c r="AI27" s="1113"/>
      <c r="AJ27" s="1113"/>
      <c r="AK27" s="1113"/>
      <c r="AL27" s="535"/>
      <c r="AM27" s="119"/>
      <c r="AN27" s="535"/>
      <c r="AO27" s="535"/>
      <c r="AQ27" s="1113" t="s">
        <v>94</v>
      </c>
      <c r="AR27" s="1113"/>
      <c r="AS27" s="1113"/>
      <c r="AT27" s="1113"/>
      <c r="AU27" s="1113"/>
      <c r="AV27" s="1113"/>
      <c r="AW27" s="1113"/>
      <c r="AX27" s="1113"/>
      <c r="AY27" s="1113"/>
      <c r="AZ27" s="1113"/>
      <c r="BA27" s="1113"/>
      <c r="BB27" s="1113"/>
      <c r="BC27" s="1113"/>
      <c r="BD27" s="1113"/>
      <c r="BE27" s="1113"/>
      <c r="BF27" s="1113"/>
      <c r="BG27" s="1113"/>
      <c r="BH27" s="1113"/>
      <c r="BI27" s="1113"/>
      <c r="BJ27" s="1113"/>
      <c r="BK27" s="1113"/>
      <c r="BL27" s="1113"/>
      <c r="BM27" s="1113"/>
      <c r="BN27" s="1113"/>
      <c r="BO27" s="1113"/>
      <c r="BP27" s="1113"/>
      <c r="BQ27" s="1113"/>
      <c r="BR27" s="1113"/>
      <c r="BS27" s="1113"/>
      <c r="BT27" s="1113"/>
      <c r="BU27" s="1113"/>
      <c r="BV27" s="1113"/>
      <c r="BW27" s="1113"/>
      <c r="BX27" s="1113"/>
      <c r="BY27" s="1113"/>
      <c r="BZ27" s="1113"/>
      <c r="CA27" s="1113"/>
      <c r="CB27" s="308"/>
      <c r="CC27" s="308"/>
      <c r="CD27" s="308"/>
    </row>
    <row r="28" spans="1:83" s="304" customFormat="1" ht="18" customHeight="1" x14ac:dyDescent="0.55000000000000004">
      <c r="AL28" s="528"/>
      <c r="AM28" s="128"/>
      <c r="AN28" s="103"/>
      <c r="BM28" s="1117"/>
      <c r="BN28" s="1117"/>
      <c r="BO28" s="1117"/>
      <c r="BP28" s="1117"/>
      <c r="BQ28" s="1117"/>
      <c r="BR28" s="1117"/>
      <c r="BS28" s="1117"/>
      <c r="BT28" s="1117"/>
      <c r="BU28" s="1117"/>
      <c r="BV28" s="1117"/>
      <c r="BW28" s="1117"/>
      <c r="BX28" s="1117"/>
      <c r="BY28" s="1117"/>
      <c r="BZ28" s="1117"/>
      <c r="CA28" s="1117"/>
      <c r="CB28" s="1117"/>
    </row>
    <row r="29" spans="1:83" s="304" customFormat="1" ht="18" customHeight="1" x14ac:dyDescent="0.55000000000000004">
      <c r="B29" s="100" t="s">
        <v>107</v>
      </c>
      <c r="C29" s="308"/>
      <c r="AL29" s="528"/>
      <c r="AM29" s="128"/>
      <c r="AN29" s="103"/>
      <c r="AQ29" s="100" t="s">
        <v>107</v>
      </c>
      <c r="AR29" s="308"/>
    </row>
    <row r="30" spans="1:83" ht="15.9" customHeight="1" x14ac:dyDescent="0.55000000000000004">
      <c r="B30" s="1" t="s">
        <v>108</v>
      </c>
      <c r="C30" s="301"/>
      <c r="AL30" s="528"/>
      <c r="AM30" s="128"/>
      <c r="AQ30" s="1" t="s">
        <v>108</v>
      </c>
      <c r="AR30" s="301"/>
    </row>
    <row r="31" spans="1:83" ht="39" customHeight="1" x14ac:dyDescent="0.55000000000000004">
      <c r="B31" s="1114" t="s">
        <v>491</v>
      </c>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536"/>
      <c r="AM31" s="128"/>
      <c r="AN31" s="536"/>
      <c r="AO31" s="536"/>
      <c r="AQ31" s="1112" t="s">
        <v>109</v>
      </c>
      <c r="AR31" s="1112"/>
      <c r="AS31" s="1112"/>
      <c r="AT31" s="1112"/>
      <c r="AU31" s="1112"/>
      <c r="AV31" s="1112"/>
      <c r="AW31" s="1112"/>
      <c r="AX31" s="1112"/>
      <c r="AY31" s="1112"/>
      <c r="AZ31" s="1112"/>
      <c r="BA31" s="1112"/>
      <c r="BB31" s="1112"/>
      <c r="BC31" s="1112"/>
      <c r="BD31" s="1112"/>
      <c r="BE31" s="1112"/>
      <c r="BF31" s="1112"/>
      <c r="BG31" s="1112"/>
      <c r="BH31" s="1112"/>
      <c r="BI31" s="1112"/>
      <c r="BJ31" s="1112"/>
      <c r="BK31" s="1112"/>
      <c r="BL31" s="1112"/>
      <c r="BM31" s="1112"/>
      <c r="BN31" s="1112"/>
      <c r="BO31" s="1112"/>
      <c r="BP31" s="1112"/>
      <c r="BQ31" s="1112"/>
      <c r="BR31" s="1112"/>
      <c r="BS31" s="1112"/>
      <c r="BT31" s="1112"/>
      <c r="BU31" s="1112"/>
      <c r="BV31" s="1112"/>
      <c r="BW31" s="1112"/>
      <c r="BX31" s="1112"/>
      <c r="BY31" s="1112"/>
      <c r="BZ31" s="1112"/>
      <c r="CA31" s="1112"/>
    </row>
    <row r="32" spans="1:83" ht="21" customHeight="1" x14ac:dyDescent="0.55000000000000004">
      <c r="B32" s="1" t="s">
        <v>98</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28"/>
      <c r="AN32" s="1"/>
      <c r="AO32" s="1"/>
      <c r="AQ32" s="1132" t="s">
        <v>98</v>
      </c>
      <c r="AR32" s="1132"/>
      <c r="AS32" s="1132"/>
      <c r="AT32" s="1132"/>
      <c r="AU32" s="1132"/>
      <c r="AV32" s="1132"/>
      <c r="AW32" s="1132"/>
      <c r="AX32" s="1132"/>
      <c r="AY32" s="1132"/>
      <c r="AZ32" s="1132"/>
      <c r="BA32" s="1132"/>
      <c r="BB32" s="1132"/>
      <c r="BC32" s="1132"/>
      <c r="BD32" s="1132"/>
      <c r="BE32" s="1132"/>
      <c r="BF32" s="1132"/>
      <c r="BG32" s="1132"/>
      <c r="BH32" s="1132"/>
      <c r="BI32" s="1132"/>
      <c r="BJ32" s="1132"/>
      <c r="BK32" s="1132"/>
      <c r="BL32" s="1132"/>
      <c r="BM32" s="1132"/>
      <c r="BN32" s="1132"/>
      <c r="BO32" s="1132"/>
      <c r="BP32" s="1132"/>
      <c r="BQ32" s="1132"/>
      <c r="BR32" s="1132"/>
      <c r="BS32" s="1132"/>
      <c r="BT32" s="1132"/>
      <c r="BU32" s="1132"/>
      <c r="BV32" s="1132"/>
      <c r="BW32" s="1132"/>
      <c r="BX32" s="1132"/>
      <c r="BY32" s="1132"/>
      <c r="BZ32" s="1132"/>
      <c r="CA32" s="1132"/>
    </row>
    <row r="33" spans="2:79" ht="21" customHeight="1" x14ac:dyDescent="0.55000000000000004">
      <c r="B33" s="1" t="s">
        <v>110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28"/>
      <c r="AN33" s="1"/>
      <c r="AO33" s="1"/>
      <c r="AQ33" s="1133" t="s">
        <v>110</v>
      </c>
      <c r="AR33" s="1133"/>
      <c r="AS33" s="1133"/>
      <c r="AT33" s="1133"/>
      <c r="AU33" s="1133"/>
      <c r="AV33" s="1133"/>
      <c r="AW33" s="1133"/>
      <c r="AX33" s="1133"/>
      <c r="AY33" s="1133"/>
      <c r="AZ33" s="1133"/>
      <c r="BA33" s="1133"/>
      <c r="BB33" s="1133"/>
      <c r="BC33" s="1133"/>
      <c r="BD33" s="1133"/>
      <c r="BE33" s="1133"/>
      <c r="BF33" s="1133"/>
      <c r="BG33" s="1133"/>
      <c r="BH33" s="1133"/>
      <c r="BI33" s="1133"/>
      <c r="BJ33" s="1133"/>
      <c r="BK33" s="1133"/>
      <c r="BL33" s="1133"/>
      <c r="BM33" s="1133"/>
      <c r="BN33" s="1133"/>
      <c r="BO33" s="1133"/>
      <c r="BP33" s="1133"/>
      <c r="BQ33" s="1133"/>
      <c r="BR33" s="1133"/>
      <c r="BS33" s="1133"/>
      <c r="BT33" s="1133"/>
      <c r="BU33" s="1133"/>
      <c r="BV33" s="1133"/>
      <c r="BW33" s="1133"/>
      <c r="BX33" s="1133"/>
      <c r="BY33" s="1133"/>
      <c r="BZ33" s="1133"/>
      <c r="CA33" s="1133"/>
    </row>
    <row r="34" spans="2:79" ht="21" customHeight="1" x14ac:dyDescent="0.55000000000000004">
      <c r="B34" s="1" t="s">
        <v>111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28"/>
      <c r="AN34" s="1"/>
      <c r="AO34" s="1"/>
      <c r="AQ34" s="1133" t="s">
        <v>111</v>
      </c>
      <c r="AR34" s="1133"/>
      <c r="AS34" s="1133"/>
      <c r="AT34" s="1133"/>
      <c r="AU34" s="1133"/>
      <c r="AV34" s="1133"/>
      <c r="AW34" s="1133"/>
      <c r="AX34" s="1133"/>
      <c r="AY34" s="1133"/>
      <c r="AZ34" s="1133"/>
      <c r="BA34" s="1133"/>
      <c r="BB34" s="1133"/>
      <c r="BC34" s="1133"/>
      <c r="BD34" s="1133"/>
      <c r="BE34" s="1133"/>
      <c r="BF34" s="1133"/>
      <c r="BG34" s="1133"/>
      <c r="BH34" s="1133"/>
      <c r="BI34" s="1133"/>
      <c r="BJ34" s="1133"/>
      <c r="BK34" s="1133"/>
      <c r="BL34" s="1133"/>
      <c r="BM34" s="1133"/>
      <c r="BN34" s="1133"/>
      <c r="BO34" s="1133"/>
      <c r="BP34" s="1133"/>
      <c r="BQ34" s="1133"/>
      <c r="BR34" s="1133"/>
      <c r="BS34" s="1133"/>
      <c r="BT34" s="1133"/>
      <c r="BU34" s="1133"/>
      <c r="BV34" s="1133"/>
      <c r="BW34" s="1133"/>
      <c r="BX34" s="1133"/>
      <c r="BY34" s="1133"/>
      <c r="BZ34" s="1133"/>
      <c r="CA34" s="1133"/>
    </row>
    <row r="35" spans="2:79" ht="21.65" customHeight="1" x14ac:dyDescent="0.55000000000000004">
      <c r="B35" s="1" t="s">
        <v>101</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28"/>
      <c r="AN35" s="1"/>
      <c r="AO35" s="1"/>
      <c r="AQ35" s="1132" t="s">
        <v>101</v>
      </c>
      <c r="AR35" s="1132"/>
      <c r="AS35" s="1132"/>
      <c r="AT35" s="1132"/>
      <c r="AU35" s="1132"/>
      <c r="AV35" s="1132"/>
      <c r="AW35" s="1132"/>
      <c r="AX35" s="1132"/>
      <c r="AY35" s="1132"/>
      <c r="AZ35" s="1132"/>
      <c r="BA35" s="1132"/>
      <c r="BB35" s="1132"/>
      <c r="BC35" s="1132"/>
      <c r="BD35" s="1132"/>
      <c r="BE35" s="1132"/>
      <c r="BF35" s="1132"/>
      <c r="BG35" s="1132"/>
      <c r="BH35" s="1132"/>
      <c r="BI35" s="1132"/>
      <c r="BJ35" s="1132"/>
      <c r="BK35" s="1132"/>
      <c r="BL35" s="1132"/>
      <c r="BM35" s="1132"/>
      <c r="BN35" s="1132"/>
      <c r="BO35" s="1132"/>
      <c r="BP35" s="1132"/>
      <c r="BQ35" s="1132"/>
      <c r="BR35" s="1132"/>
      <c r="BS35" s="1132"/>
      <c r="BT35" s="1132"/>
      <c r="BU35" s="1132"/>
      <c r="BV35" s="1132"/>
      <c r="BW35" s="1132"/>
      <c r="BX35" s="1132"/>
      <c r="BY35" s="1132"/>
      <c r="BZ35" s="1132"/>
      <c r="CA35" s="1132"/>
    </row>
    <row r="36" spans="2:79" ht="14" x14ac:dyDescent="0.55000000000000004">
      <c r="AL36" s="528"/>
      <c r="AM36" s="128"/>
    </row>
    <row r="37" spans="2:79" ht="14" x14ac:dyDescent="0.55000000000000004">
      <c r="AL37" s="528"/>
      <c r="AM37" s="128"/>
    </row>
    <row r="38" spans="2:79" ht="14" x14ac:dyDescent="0.55000000000000004">
      <c r="AK38" s="101" t="s">
        <v>102</v>
      </c>
      <c r="AL38" s="528"/>
      <c r="AM38" s="128"/>
      <c r="BZ38" s="101" t="s">
        <v>102</v>
      </c>
    </row>
    <row r="39" spans="2:79" ht="14" x14ac:dyDescent="0.55000000000000004">
      <c r="AL39" s="528"/>
      <c r="AM39" s="128"/>
    </row>
    <row r="40" spans="2:79" ht="14" x14ac:dyDescent="0.55000000000000004">
      <c r="AL40" s="528"/>
      <c r="AM40" s="128"/>
    </row>
    <row r="41" spans="2:79" ht="14" x14ac:dyDescent="0.55000000000000004">
      <c r="AL41" s="528"/>
      <c r="AM41" s="128"/>
    </row>
    <row r="42" spans="2:79" ht="14" x14ac:dyDescent="0.55000000000000004">
      <c r="AL42" s="528"/>
      <c r="AM42" s="128"/>
    </row>
    <row r="43" spans="2:79" ht="14" x14ac:dyDescent="0.55000000000000004">
      <c r="AL43" s="528"/>
      <c r="AM43" s="128"/>
    </row>
    <row r="44" spans="2:79" ht="14" x14ac:dyDescent="0.55000000000000004">
      <c r="AL44" s="528"/>
      <c r="AM44" s="128"/>
    </row>
    <row r="45" spans="2:79" x14ac:dyDescent="0.55000000000000004">
      <c r="AL45" s="153"/>
      <c r="AM45" s="154"/>
    </row>
  </sheetData>
  <sheetProtection algorithmName="SHA-512" hashValue="1sIqvZMh6kxRIWcsoALL06edkcND76Uo5j2lWFu1VIWL8RhTTT8OlhwfZ3psWHCdHkzWoiqn1f5r6+DomOO2sg==" saltValue="Ay5eBtFaGbIg4Skf3Fnq2g==" spinCount="100000" sheet="1" objects="1" scenarios="1"/>
  <mergeCells count="57">
    <mergeCell ref="AP7:BZ7"/>
    <mergeCell ref="BQ2:BY2"/>
    <mergeCell ref="BP5:BQ5"/>
    <mergeCell ref="BR5:BS5"/>
    <mergeCell ref="BU5:BV5"/>
    <mergeCell ref="BX5:BY5"/>
    <mergeCell ref="BM5:BO5"/>
    <mergeCell ref="AP8:BZ8"/>
    <mergeCell ref="BE10:BG10"/>
    <mergeCell ref="BE11:BI11"/>
    <mergeCell ref="BJ11:BZ11"/>
    <mergeCell ref="BE12:BI12"/>
    <mergeCell ref="BJ12:BZ12"/>
    <mergeCell ref="BM28:CB28"/>
    <mergeCell ref="AP14:BZ16"/>
    <mergeCell ref="AP17:BZ17"/>
    <mergeCell ref="AP18:AS18"/>
    <mergeCell ref="AP19:AQ19"/>
    <mergeCell ref="AS19:BZ19"/>
    <mergeCell ref="AP21:AQ21"/>
    <mergeCell ref="AS21:BZ21"/>
    <mergeCell ref="AP23:AQ23"/>
    <mergeCell ref="AS23:BZ23"/>
    <mergeCell ref="AP25:AQ25"/>
    <mergeCell ref="AS25:BZ25"/>
    <mergeCell ref="AQ27:CA27"/>
    <mergeCell ref="AQ31:CA31"/>
    <mergeCell ref="AQ32:CA32"/>
    <mergeCell ref="AQ33:CA33"/>
    <mergeCell ref="AQ34:CA34"/>
    <mergeCell ref="AQ35:CA35"/>
    <mergeCell ref="AB2:AJ2"/>
    <mergeCell ref="X5:Z5"/>
    <mergeCell ref="AA5:AB5"/>
    <mergeCell ref="AC5:AD5"/>
    <mergeCell ref="AF5:AG5"/>
    <mergeCell ref="AI5:AJ5"/>
    <mergeCell ref="A7:AK7"/>
    <mergeCell ref="A8:AK8"/>
    <mergeCell ref="P10:R10"/>
    <mergeCell ref="P11:T11"/>
    <mergeCell ref="U11:AK11"/>
    <mergeCell ref="P12:T12"/>
    <mergeCell ref="U12:AK12"/>
    <mergeCell ref="A14:AK16"/>
    <mergeCell ref="A17:AK17"/>
    <mergeCell ref="A18:D18"/>
    <mergeCell ref="A25:B25"/>
    <mergeCell ref="D25:AK25"/>
    <mergeCell ref="B27:AK27"/>
    <mergeCell ref="B31:AK31"/>
    <mergeCell ref="A19:B19"/>
    <mergeCell ref="D19:AK19"/>
    <mergeCell ref="A21:B21"/>
    <mergeCell ref="D21:AK21"/>
    <mergeCell ref="A23:B23"/>
    <mergeCell ref="D23:AK23"/>
  </mergeCells>
  <phoneticPr fontId="4"/>
  <conditionalFormatting sqref="U12">
    <cfRule type="cellIs" dxfId="65" priority="4" operator="equal">
      <formula>""</formula>
    </cfRule>
  </conditionalFormatting>
  <conditionalFormatting sqref="U11:AK11">
    <cfRule type="cellIs" dxfId="64" priority="5" operator="equal">
      <formula>""</formula>
    </cfRule>
  </conditionalFormatting>
  <conditionalFormatting sqref="AC5">
    <cfRule type="cellIs" dxfId="63" priority="1" operator="equal">
      <formula>""</formula>
    </cfRule>
  </conditionalFormatting>
  <conditionalFormatting sqref="AF5:AG5">
    <cfRule type="cellIs" dxfId="62" priority="3" operator="equal">
      <formula>""</formula>
    </cfRule>
  </conditionalFormatting>
  <conditionalFormatting sqref="AI5:AJ5">
    <cfRule type="cellIs" dxfId="61" priority="2" operator="equal">
      <formula>""</formula>
    </cfRule>
  </conditionalFormatting>
  <conditionalFormatting sqref="BJ12">
    <cfRule type="cellIs" dxfId="60" priority="9" operator="equal">
      <formula>""</formula>
    </cfRule>
  </conditionalFormatting>
  <conditionalFormatting sqref="BJ11:BZ11">
    <cfRule type="cellIs" dxfId="59" priority="10" operator="equal">
      <formula>""</formula>
    </cfRule>
  </conditionalFormatting>
  <conditionalFormatting sqref="BR5">
    <cfRule type="cellIs" dxfId="58" priority="6" operator="equal">
      <formula>""</formula>
    </cfRule>
  </conditionalFormatting>
  <conditionalFormatting sqref="BU5:BV5">
    <cfRule type="cellIs" dxfId="57" priority="8" operator="equal">
      <formula>""</formula>
    </cfRule>
  </conditionalFormatting>
  <conditionalFormatting sqref="BX5:BY5">
    <cfRule type="cellIs" dxfId="56" priority="7" operator="equal">
      <formula>""</formula>
    </cfRule>
  </conditionalFormatting>
  <printOptions horizontalCentere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41</xdr:col>
                    <xdr:colOff>139700</xdr:colOff>
                    <xdr:row>18</xdr:row>
                    <xdr:rowOff>6350</xdr:rowOff>
                  </from>
                  <to>
                    <xdr:col>42</xdr:col>
                    <xdr:colOff>120650</xdr:colOff>
                    <xdr:row>19</xdr:row>
                    <xdr:rowOff>25400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41</xdr:col>
                    <xdr:colOff>107950</xdr:colOff>
                    <xdr:row>20</xdr:row>
                    <xdr:rowOff>6350</xdr:rowOff>
                  </from>
                  <to>
                    <xdr:col>42</xdr:col>
                    <xdr:colOff>69850</xdr:colOff>
                    <xdr:row>21</xdr:row>
                    <xdr:rowOff>31750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41</xdr:col>
                    <xdr:colOff>120650</xdr:colOff>
                    <xdr:row>24</xdr:row>
                    <xdr:rowOff>82550</xdr:rowOff>
                  </from>
                  <to>
                    <xdr:col>42</xdr:col>
                    <xdr:colOff>120650</xdr:colOff>
                    <xdr:row>24</xdr:row>
                    <xdr:rowOff>412750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41</xdr:col>
                    <xdr:colOff>120650</xdr:colOff>
                    <xdr:row>22</xdr:row>
                    <xdr:rowOff>82550</xdr:rowOff>
                  </from>
                  <to>
                    <xdr:col>42</xdr:col>
                    <xdr:colOff>120650</xdr:colOff>
                    <xdr:row>22</xdr:row>
                    <xdr:rowOff>412750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0</xdr:col>
                    <xdr:colOff>139700</xdr:colOff>
                    <xdr:row>18</xdr:row>
                    <xdr:rowOff>6350</xdr:rowOff>
                  </from>
                  <to>
                    <xdr:col>1</xdr:col>
                    <xdr:colOff>127000</xdr:colOff>
                    <xdr:row>19</xdr:row>
                    <xdr:rowOff>25400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0</xdr:col>
                    <xdr:colOff>107950</xdr:colOff>
                    <xdr:row>20</xdr:row>
                    <xdr:rowOff>6350</xdr:rowOff>
                  </from>
                  <to>
                    <xdr:col>1</xdr:col>
                    <xdr:colOff>63500</xdr:colOff>
                    <xdr:row>21</xdr:row>
                    <xdr:rowOff>31750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0</xdr:col>
                    <xdr:colOff>120650</xdr:colOff>
                    <xdr:row>24</xdr:row>
                    <xdr:rowOff>82550</xdr:rowOff>
                  </from>
                  <to>
                    <xdr:col>1</xdr:col>
                    <xdr:colOff>127000</xdr:colOff>
                    <xdr:row>24</xdr:row>
                    <xdr:rowOff>412750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0</xdr:col>
                    <xdr:colOff>120650</xdr:colOff>
                    <xdr:row>22</xdr:row>
                    <xdr:rowOff>82550</xdr:rowOff>
                  </from>
                  <to>
                    <xdr:col>1</xdr:col>
                    <xdr:colOff>127000</xdr:colOff>
                    <xdr:row>22</xdr:row>
                    <xdr:rowOff>412750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R45"/>
  <sheetViews>
    <sheetView showGridLines="0" zoomScale="70" zoomScaleNormal="70" workbookViewId="0">
      <selection sqref="A1:M1"/>
    </sheetView>
  </sheetViews>
  <sheetFormatPr defaultColWidth="9" defaultRowHeight="13" x14ac:dyDescent="0.55000000000000004"/>
  <cols>
    <col min="1" max="1" width="7" style="103" customWidth="1"/>
    <col min="2" max="2" width="12.6640625" style="103" customWidth="1"/>
    <col min="3" max="3" width="13.6640625" style="103" customWidth="1"/>
    <col min="4" max="4" width="20.58203125" style="103" customWidth="1"/>
    <col min="5" max="6" width="9.58203125" style="103" bestFit="1" customWidth="1"/>
    <col min="7" max="7" width="5.4140625" style="103" customWidth="1"/>
    <col min="8" max="8" width="5.6640625" style="103" customWidth="1"/>
    <col min="9" max="9" width="10" style="103" customWidth="1"/>
    <col min="10" max="10" width="3.6640625" style="103" bestFit="1" customWidth="1"/>
    <col min="11" max="11" width="3.4140625" style="103" customWidth="1"/>
    <col min="12" max="12" width="3.6640625" style="103" bestFit="1" customWidth="1"/>
    <col min="13" max="15" width="3" style="103" customWidth="1"/>
    <col min="16" max="16" width="3.6640625" style="103" customWidth="1"/>
    <col min="17" max="17" width="9.6640625" style="103" customWidth="1"/>
    <col min="18" max="18" width="12.6640625" style="103" customWidth="1"/>
    <col min="19" max="19" width="13.6640625" style="103" customWidth="1"/>
    <col min="20" max="20" width="21.6640625" style="103" customWidth="1"/>
    <col min="21" max="22" width="9.58203125" style="103" bestFit="1" customWidth="1"/>
    <col min="23" max="23" width="5.4140625" style="103" customWidth="1"/>
    <col min="24" max="24" width="5.6640625" style="103" customWidth="1"/>
    <col min="25" max="25" width="10" style="103" customWidth="1"/>
    <col min="26" max="26" width="3.6640625" style="103" bestFit="1" customWidth="1"/>
    <col min="27" max="27" width="3.4140625" style="103" customWidth="1"/>
    <col min="28" max="28" width="3.6640625" style="103" bestFit="1" customWidth="1"/>
    <col min="29" max="29" width="3" style="103" customWidth="1"/>
    <col min="30" max="16384" width="9" style="103"/>
  </cols>
  <sheetData>
    <row r="1" spans="1:32" ht="14" x14ac:dyDescent="0.55000000000000004">
      <c r="A1" s="1140" t="s">
        <v>190</v>
      </c>
      <c r="B1" s="1140"/>
      <c r="C1" s="1140"/>
      <c r="D1" s="1140"/>
      <c r="E1" s="1140"/>
      <c r="F1" s="1140"/>
      <c r="G1" s="1140"/>
      <c r="H1" s="1140"/>
      <c r="I1" s="1140"/>
      <c r="J1" s="1140"/>
      <c r="K1" s="1140"/>
      <c r="L1" s="1140"/>
      <c r="M1" s="1140"/>
      <c r="N1" s="523"/>
      <c r="O1" s="102"/>
      <c r="Q1" s="1140" t="s">
        <v>190</v>
      </c>
      <c r="R1" s="1140"/>
      <c r="S1" s="1140"/>
      <c r="T1" s="1140"/>
      <c r="U1" s="1140"/>
      <c r="V1" s="1140"/>
      <c r="W1" s="1140"/>
      <c r="X1" s="1140"/>
      <c r="Y1" s="1140"/>
      <c r="Z1" s="1140"/>
      <c r="AA1" s="1140"/>
      <c r="AB1" s="1140"/>
      <c r="AC1" s="1140"/>
    </row>
    <row r="2" spans="1:32" ht="9" customHeight="1" x14ac:dyDescent="0.55000000000000004">
      <c r="O2" s="104"/>
    </row>
    <row r="3" spans="1:32" x14ac:dyDescent="0.55000000000000004">
      <c r="A3" s="1173" t="s">
        <v>222</v>
      </c>
      <c r="B3" s="1173"/>
      <c r="C3" s="1173"/>
      <c r="D3" s="1173"/>
      <c r="E3" s="1173"/>
      <c r="F3" s="1173"/>
      <c r="G3" s="1173"/>
      <c r="H3" s="1173"/>
      <c r="I3" s="1173"/>
      <c r="J3" s="1173"/>
      <c r="K3" s="1173"/>
      <c r="L3" s="1173"/>
      <c r="M3" s="1173"/>
      <c r="N3" s="524"/>
      <c r="O3" s="105"/>
      <c r="Q3" s="1173" t="s">
        <v>222</v>
      </c>
      <c r="R3" s="1173"/>
      <c r="S3" s="1173"/>
      <c r="T3" s="1173"/>
      <c r="U3" s="1173"/>
      <c r="V3" s="1173"/>
      <c r="W3" s="1173"/>
      <c r="X3" s="1173"/>
      <c r="Y3" s="1173"/>
      <c r="Z3" s="1173"/>
      <c r="AA3" s="1173"/>
      <c r="AB3" s="1173"/>
      <c r="AC3" s="1173"/>
    </row>
    <row r="4" spans="1:32" ht="21" customHeight="1" x14ac:dyDescent="0.55000000000000004">
      <c r="A4" s="1174" t="s">
        <v>117</v>
      </c>
      <c r="B4" s="1174"/>
      <c r="C4" s="1174"/>
      <c r="D4" s="1174"/>
      <c r="E4" s="1174"/>
      <c r="F4" s="1174"/>
      <c r="G4" s="1174"/>
      <c r="H4" s="1174"/>
      <c r="I4" s="1174"/>
      <c r="J4" s="1174"/>
      <c r="K4" s="1174"/>
      <c r="L4" s="1174"/>
      <c r="M4" s="1174"/>
      <c r="N4" s="525"/>
      <c r="O4" s="106"/>
      <c r="Q4" s="1174" t="s">
        <v>117</v>
      </c>
      <c r="R4" s="1174"/>
      <c r="S4" s="1174"/>
      <c r="T4" s="1174"/>
      <c r="U4" s="1174"/>
      <c r="V4" s="1174"/>
      <c r="W4" s="1174"/>
      <c r="X4" s="1174"/>
      <c r="Y4" s="1174"/>
      <c r="Z4" s="1174"/>
      <c r="AA4" s="1174"/>
      <c r="AB4" s="1174"/>
      <c r="AC4" s="1174"/>
      <c r="AF4" s="107"/>
    </row>
    <row r="5" spans="1:32" ht="9" customHeight="1" x14ac:dyDescent="0.55000000000000004">
      <c r="A5" s="108"/>
      <c r="B5" s="108"/>
      <c r="C5" s="108"/>
      <c r="D5" s="108"/>
      <c r="E5" s="108"/>
      <c r="F5" s="108"/>
      <c r="G5" s="108"/>
      <c r="H5" s="108"/>
      <c r="I5" s="108"/>
      <c r="J5" s="108"/>
      <c r="K5" s="108"/>
      <c r="L5" s="108"/>
      <c r="M5" s="108"/>
      <c r="N5" s="108"/>
      <c r="O5" s="109"/>
      <c r="Q5" s="108"/>
      <c r="R5" s="108"/>
      <c r="S5" s="108"/>
      <c r="T5" s="108"/>
      <c r="U5" s="108"/>
      <c r="V5" s="108"/>
      <c r="W5" s="108"/>
      <c r="X5" s="108"/>
      <c r="Y5" s="108"/>
      <c r="Z5" s="108"/>
      <c r="AA5" s="108"/>
      <c r="AB5" s="108"/>
      <c r="AC5" s="108"/>
      <c r="AF5" s="107"/>
    </row>
    <row r="6" spans="1:32" ht="21" customHeight="1" x14ac:dyDescent="0.55000000000000004">
      <c r="A6" s="110"/>
      <c r="C6" s="403"/>
      <c r="D6" s="111"/>
      <c r="E6" s="408" t="s">
        <v>187</v>
      </c>
      <c r="F6" s="1175"/>
      <c r="G6" s="1175"/>
      <c r="H6" s="409" t="s">
        <v>118</v>
      </c>
      <c r="I6" s="163"/>
      <c r="J6" s="410" t="s">
        <v>119</v>
      </c>
      <c r="K6" s="1175"/>
      <c r="L6" s="1175"/>
      <c r="M6" s="410" t="s">
        <v>120</v>
      </c>
      <c r="N6" s="410"/>
      <c r="O6" s="112"/>
      <c r="Q6" s="110"/>
      <c r="S6" s="403"/>
      <c r="T6" s="404"/>
      <c r="U6" s="408" t="s">
        <v>187</v>
      </c>
      <c r="V6" s="1176">
        <v>6</v>
      </c>
      <c r="W6" s="1176"/>
      <c r="X6" s="409" t="s">
        <v>118</v>
      </c>
      <c r="Y6" s="408" t="s">
        <v>438</v>
      </c>
      <c r="Z6" s="410" t="s">
        <v>119</v>
      </c>
      <c r="AA6" s="1176" t="s">
        <v>438</v>
      </c>
      <c r="AB6" s="1176"/>
      <c r="AC6" s="410" t="s">
        <v>120</v>
      </c>
      <c r="AF6" s="113"/>
    </row>
    <row r="7" spans="1:32" ht="13.5" customHeight="1" x14ac:dyDescent="0.55000000000000004">
      <c r="A7" s="411" t="s">
        <v>121</v>
      </c>
      <c r="B7" s="114"/>
      <c r="C7" s="114"/>
      <c r="D7" s="114"/>
      <c r="E7" s="114"/>
      <c r="F7" s="114"/>
      <c r="G7" s="114"/>
      <c r="H7" s="114"/>
      <c r="I7" s="114"/>
      <c r="J7" s="114"/>
      <c r="K7" s="114"/>
      <c r="L7" s="114"/>
      <c r="M7" s="114"/>
      <c r="N7" s="114"/>
      <c r="O7" s="115"/>
      <c r="Q7" s="411" t="s">
        <v>121</v>
      </c>
      <c r="R7" s="114"/>
      <c r="S7" s="114"/>
      <c r="T7" s="114"/>
      <c r="U7" s="114"/>
      <c r="V7" s="114"/>
      <c r="W7" s="114"/>
      <c r="X7" s="114"/>
      <c r="Y7" s="114"/>
      <c r="Z7" s="114"/>
      <c r="AA7" s="114"/>
      <c r="AB7" s="114"/>
      <c r="AC7" s="114"/>
      <c r="AF7" s="113"/>
    </row>
    <row r="8" spans="1:32" ht="30" customHeight="1" x14ac:dyDescent="0.55000000000000004">
      <c r="A8" s="1177"/>
      <c r="B8" s="1177"/>
      <c r="C8" s="1177"/>
      <c r="D8" s="411" t="s">
        <v>122</v>
      </c>
      <c r="E8" s="114"/>
      <c r="F8" s="114"/>
      <c r="G8" s="114"/>
      <c r="H8" s="114"/>
      <c r="I8" s="114"/>
      <c r="J8" s="114"/>
      <c r="K8" s="114"/>
      <c r="L8" s="114"/>
      <c r="M8" s="114"/>
      <c r="N8" s="114"/>
      <c r="O8" s="115"/>
      <c r="Q8" s="1178" t="s">
        <v>123</v>
      </c>
      <c r="R8" s="1178"/>
      <c r="S8" s="1178"/>
      <c r="T8" s="411" t="s">
        <v>122</v>
      </c>
      <c r="U8" s="114"/>
      <c r="V8" s="114"/>
      <c r="W8" s="114"/>
      <c r="X8" s="114"/>
      <c r="Y8" s="114"/>
      <c r="Z8" s="114"/>
      <c r="AA8" s="114"/>
      <c r="AB8" s="114"/>
      <c r="AC8" s="114"/>
    </row>
    <row r="9" spans="1:32" ht="9.75" customHeight="1" x14ac:dyDescent="0.55000000000000004">
      <c r="A9" s="114"/>
      <c r="B9" s="114"/>
      <c r="C9" s="114"/>
      <c r="D9" s="114"/>
      <c r="E9" s="114"/>
      <c r="F9" s="114"/>
      <c r="G9" s="114"/>
      <c r="H9" s="114"/>
      <c r="I9" s="114"/>
      <c r="J9" s="114"/>
      <c r="K9" s="114"/>
      <c r="L9" s="114"/>
      <c r="M9" s="114"/>
      <c r="N9" s="114"/>
      <c r="O9" s="115"/>
      <c r="Q9" s="114"/>
      <c r="R9" s="114"/>
      <c r="S9" s="114"/>
      <c r="T9" s="114"/>
      <c r="U9" s="114"/>
      <c r="V9" s="114"/>
      <c r="W9" s="114"/>
      <c r="X9" s="114"/>
      <c r="Y9" s="114"/>
      <c r="Z9" s="114"/>
      <c r="AA9" s="114"/>
      <c r="AB9" s="114"/>
      <c r="AC9" s="114"/>
    </row>
    <row r="10" spans="1:32" ht="14" x14ac:dyDescent="0.55000000000000004">
      <c r="A10" s="114"/>
      <c r="B10" s="114"/>
      <c r="D10" s="411" t="s">
        <v>124</v>
      </c>
      <c r="E10" s="114"/>
      <c r="F10" s="114"/>
      <c r="G10" s="114"/>
      <c r="H10" s="114"/>
      <c r="I10" s="114"/>
      <c r="J10" s="114"/>
      <c r="K10" s="114"/>
      <c r="L10" s="114"/>
      <c r="M10" s="114"/>
      <c r="N10" s="114"/>
      <c r="O10" s="115"/>
      <c r="Q10" s="114"/>
      <c r="R10" s="114"/>
      <c r="T10" s="411" t="s">
        <v>125</v>
      </c>
      <c r="U10" s="114"/>
      <c r="V10" s="114"/>
      <c r="W10" s="114"/>
      <c r="X10" s="114"/>
      <c r="Y10" s="114"/>
      <c r="Z10" s="114"/>
      <c r="AA10" s="114"/>
      <c r="AB10" s="114"/>
      <c r="AC10" s="114"/>
    </row>
    <row r="11" spans="1:32" ht="30.65" customHeight="1" x14ac:dyDescent="0.55000000000000004">
      <c r="A11" s="114"/>
      <c r="B11" s="114"/>
      <c r="C11" s="413" t="s">
        <v>409</v>
      </c>
      <c r="D11" s="1172"/>
      <c r="E11" s="1172"/>
      <c r="F11" s="1172"/>
      <c r="G11" s="1172"/>
      <c r="H11" s="1172"/>
      <c r="I11" s="1172"/>
      <c r="J11" s="1172"/>
      <c r="K11" s="1172"/>
      <c r="L11" s="1172"/>
      <c r="M11" s="1172"/>
      <c r="N11" s="526"/>
      <c r="O11" s="115"/>
      <c r="Q11" s="114"/>
      <c r="R11" s="114"/>
      <c r="T11" s="114"/>
      <c r="U11" s="114"/>
      <c r="V11" s="114"/>
      <c r="W11" s="114"/>
      <c r="X11" s="114"/>
      <c r="Y11" s="114"/>
      <c r="Z11" s="114"/>
      <c r="AA11" s="114"/>
      <c r="AB11" s="114"/>
      <c r="AC11" s="114"/>
    </row>
    <row r="12" spans="1:32" ht="24" customHeight="1" x14ac:dyDescent="0.55000000000000004">
      <c r="A12" s="114"/>
      <c r="C12" s="412" t="s">
        <v>126</v>
      </c>
      <c r="D12" s="1141"/>
      <c r="E12" s="1141"/>
      <c r="F12" s="1141"/>
      <c r="G12" s="1141"/>
      <c r="H12" s="1141"/>
      <c r="I12" s="1141"/>
      <c r="J12" s="1141"/>
      <c r="K12" s="1141"/>
      <c r="L12" s="1141"/>
      <c r="M12" s="1141"/>
      <c r="N12" s="527"/>
      <c r="O12" s="116"/>
      <c r="Q12" s="114"/>
      <c r="S12" s="412" t="s">
        <v>126</v>
      </c>
      <c r="T12" s="1142" t="s">
        <v>410</v>
      </c>
      <c r="U12" s="1142"/>
      <c r="V12" s="1142"/>
      <c r="W12" s="1142"/>
      <c r="X12" s="1142"/>
      <c r="Y12" s="1142"/>
      <c r="Z12" s="1142"/>
      <c r="AA12" s="1142"/>
      <c r="AB12" s="1142"/>
      <c r="AC12" s="1142"/>
    </row>
    <row r="13" spans="1:32" ht="33" customHeight="1" x14ac:dyDescent="0.55000000000000004">
      <c r="A13" s="114"/>
      <c r="C13" s="412" t="s">
        <v>127</v>
      </c>
      <c r="D13" s="1141"/>
      <c r="E13" s="1141"/>
      <c r="F13" s="1141"/>
      <c r="G13" s="1141"/>
      <c r="H13" s="1141"/>
      <c r="I13" s="1141"/>
      <c r="J13" s="1141"/>
      <c r="K13" s="1141"/>
      <c r="L13" s="1141"/>
      <c r="M13" s="1141"/>
      <c r="N13" s="527"/>
      <c r="O13" s="116"/>
      <c r="Q13" s="114"/>
      <c r="S13" s="412" t="s">
        <v>127</v>
      </c>
      <c r="T13" s="1142" t="s">
        <v>128</v>
      </c>
      <c r="U13" s="1142"/>
      <c r="V13" s="1142"/>
      <c r="W13" s="1142"/>
      <c r="X13" s="1142"/>
      <c r="Y13" s="1142"/>
      <c r="Z13" s="1142"/>
      <c r="AA13" s="1142"/>
      <c r="AB13" s="1142"/>
      <c r="AC13" s="1142"/>
    </row>
    <row r="14" spans="1:32" ht="15" customHeight="1" x14ac:dyDescent="0.55000000000000004">
      <c r="A14" s="114"/>
      <c r="B14" s="114"/>
      <c r="C14" s="114"/>
      <c r="D14" s="114"/>
      <c r="E14" s="114"/>
      <c r="F14" s="114"/>
      <c r="G14" s="114"/>
      <c r="J14" s="117"/>
      <c r="K14" s="117"/>
      <c r="L14" s="117"/>
      <c r="M14" s="117"/>
      <c r="N14" s="117"/>
      <c r="O14" s="118"/>
      <c r="Q14" s="114"/>
      <c r="R14" s="114"/>
      <c r="S14" s="114"/>
      <c r="T14" s="114"/>
      <c r="U14" s="114"/>
      <c r="V14" s="114"/>
      <c r="W14" s="114"/>
      <c r="Z14" s="117"/>
      <c r="AA14" s="117"/>
      <c r="AB14" s="117"/>
      <c r="AC14" s="117"/>
    </row>
    <row r="15" spans="1:32" ht="9.65" customHeight="1" x14ac:dyDescent="0.55000000000000004">
      <c r="A15" s="114"/>
      <c r="B15" s="114"/>
      <c r="C15" s="114"/>
      <c r="D15" s="114"/>
      <c r="E15" s="114"/>
      <c r="F15" s="114"/>
      <c r="G15" s="114"/>
      <c r="J15" s="117"/>
      <c r="K15" s="117"/>
      <c r="L15" s="117"/>
      <c r="M15" s="117"/>
      <c r="N15" s="117"/>
      <c r="O15" s="118"/>
      <c r="Q15" s="114"/>
      <c r="R15" s="114"/>
      <c r="S15" s="114"/>
      <c r="T15" s="114"/>
      <c r="U15" s="114"/>
      <c r="V15" s="114"/>
      <c r="W15" s="114"/>
      <c r="Z15" s="117"/>
      <c r="AA15" s="117"/>
      <c r="AB15" s="117"/>
      <c r="AC15" s="117"/>
    </row>
    <row r="16" spans="1:32" ht="14" x14ac:dyDescent="0.55000000000000004">
      <c r="A16" s="1140" t="s">
        <v>133</v>
      </c>
      <c r="B16" s="1140"/>
      <c r="C16" s="1140"/>
      <c r="D16" s="1140"/>
      <c r="E16" s="1140"/>
      <c r="F16" s="1140"/>
      <c r="G16" s="1140"/>
      <c r="H16" s="1140"/>
      <c r="I16" s="1140"/>
      <c r="J16" s="1140"/>
      <c r="K16" s="1140"/>
      <c r="L16" s="1140"/>
      <c r="M16" s="1140"/>
      <c r="N16" s="523"/>
      <c r="O16" s="102"/>
      <c r="Q16" s="1140" t="s">
        <v>133</v>
      </c>
      <c r="R16" s="1140"/>
      <c r="S16" s="1140"/>
      <c r="T16" s="1140"/>
      <c r="U16" s="1140"/>
      <c r="V16" s="1140"/>
      <c r="W16" s="1140"/>
      <c r="X16" s="1140"/>
      <c r="Y16" s="1140"/>
      <c r="Z16" s="1140"/>
      <c r="AA16" s="1140"/>
      <c r="AB16" s="1140"/>
      <c r="AC16" s="1140"/>
    </row>
    <row r="17" spans="1:44" ht="9.75" customHeight="1" x14ac:dyDescent="0.55000000000000004">
      <c r="A17" s="114"/>
      <c r="B17" s="114"/>
      <c r="C17" s="114"/>
      <c r="D17" s="114"/>
      <c r="E17" s="114"/>
      <c r="F17" s="114"/>
      <c r="G17" s="114"/>
      <c r="H17" s="114"/>
      <c r="I17" s="114"/>
      <c r="J17" s="114"/>
      <c r="K17" s="114"/>
      <c r="L17" s="114"/>
      <c r="M17" s="114"/>
      <c r="N17" s="114"/>
      <c r="O17" s="115"/>
      <c r="Q17" s="114"/>
      <c r="R17" s="114"/>
      <c r="S17" s="114"/>
      <c r="T17" s="114"/>
      <c r="U17" s="114"/>
      <c r="V17" s="114"/>
      <c r="W17" s="114"/>
      <c r="X17" s="114"/>
      <c r="Y17" s="114"/>
      <c r="Z17" s="114"/>
      <c r="AA17" s="114"/>
      <c r="AB17" s="114"/>
      <c r="AC17" s="114"/>
    </row>
    <row r="18" spans="1:44" ht="14" x14ac:dyDescent="0.55000000000000004">
      <c r="A18" s="1146" t="s">
        <v>134</v>
      </c>
      <c r="B18" s="1146"/>
      <c r="C18" s="1146"/>
      <c r="D18" s="1146"/>
      <c r="E18" s="1146"/>
      <c r="F18" s="1146"/>
      <c r="G18" s="1146"/>
      <c r="H18" s="1146"/>
      <c r="I18" s="1146"/>
      <c r="J18" s="1146"/>
      <c r="K18" s="1146"/>
      <c r="L18" s="1146"/>
      <c r="M18" s="1146"/>
      <c r="N18" s="412"/>
      <c r="O18" s="119"/>
      <c r="Q18" s="1146" t="s">
        <v>134</v>
      </c>
      <c r="R18" s="1146"/>
      <c r="S18" s="1146"/>
      <c r="T18" s="1146"/>
      <c r="U18" s="1146"/>
      <c r="V18" s="1146"/>
      <c r="W18" s="1146"/>
      <c r="X18" s="1146"/>
      <c r="Y18" s="1146"/>
      <c r="Z18" s="1146"/>
      <c r="AA18" s="1146"/>
      <c r="AB18" s="1146"/>
      <c r="AC18" s="1146"/>
    </row>
    <row r="19" spans="1:44" ht="9.75" customHeight="1" x14ac:dyDescent="0.55000000000000004">
      <c r="A19" s="114"/>
      <c r="B19" s="114"/>
      <c r="C19" s="114"/>
      <c r="D19" s="114"/>
      <c r="E19" s="114"/>
      <c r="F19" s="114"/>
      <c r="G19" s="114"/>
      <c r="H19" s="114"/>
      <c r="I19" s="114"/>
      <c r="J19" s="114"/>
      <c r="K19" s="114"/>
      <c r="L19" s="114"/>
      <c r="M19" s="114"/>
      <c r="N19" s="114"/>
      <c r="O19" s="115"/>
      <c r="Q19" s="114"/>
      <c r="R19" s="114"/>
      <c r="S19" s="114"/>
      <c r="T19" s="114"/>
      <c r="U19" s="114"/>
      <c r="V19" s="114"/>
      <c r="W19" s="114"/>
      <c r="X19" s="114"/>
      <c r="Y19" s="114"/>
      <c r="Z19" s="114"/>
      <c r="AA19" s="114"/>
      <c r="AB19" s="114"/>
      <c r="AC19" s="114"/>
    </row>
    <row r="20" spans="1:44" ht="30" customHeight="1" x14ac:dyDescent="0.55000000000000004">
      <c r="A20" s="1147" t="s">
        <v>135</v>
      </c>
      <c r="B20" s="1148"/>
      <c r="C20" s="1144"/>
      <c r="D20" s="1144"/>
      <c r="E20" s="1144"/>
      <c r="F20" s="1144"/>
      <c r="G20" s="1144"/>
      <c r="H20" s="1144"/>
      <c r="I20" s="1144"/>
      <c r="J20" s="1144"/>
      <c r="K20" s="1144"/>
      <c r="L20" s="1144"/>
      <c r="M20" s="1145"/>
      <c r="N20" s="527"/>
      <c r="O20" s="116"/>
      <c r="P20" s="120"/>
      <c r="Q20" s="1147" t="s">
        <v>135</v>
      </c>
      <c r="R20" s="1148"/>
      <c r="S20" s="1149" t="s">
        <v>136</v>
      </c>
      <c r="T20" s="1149"/>
      <c r="U20" s="1149"/>
      <c r="V20" s="1149"/>
      <c r="W20" s="1149"/>
      <c r="X20" s="1149"/>
      <c r="Y20" s="1149"/>
      <c r="Z20" s="1149"/>
      <c r="AA20" s="1149"/>
      <c r="AB20" s="1149"/>
      <c r="AC20" s="1150"/>
      <c r="AD20" s="120"/>
      <c r="AE20" s="120"/>
      <c r="AF20" s="120"/>
      <c r="AG20" s="120"/>
      <c r="AH20" s="120"/>
      <c r="AI20" s="120"/>
      <c r="AJ20" s="120"/>
      <c r="AK20" s="120"/>
      <c r="AL20" s="120"/>
      <c r="AM20" s="120"/>
      <c r="AN20" s="120"/>
      <c r="AO20" s="120"/>
      <c r="AP20" s="120"/>
      <c r="AQ20" s="120"/>
      <c r="AR20" s="120"/>
    </row>
    <row r="21" spans="1:44" ht="30" customHeight="1" x14ac:dyDescent="0.55000000000000004">
      <c r="A21" s="1168" t="s">
        <v>137</v>
      </c>
      <c r="B21" s="1169"/>
      <c r="C21" s="1144"/>
      <c r="D21" s="1144"/>
      <c r="E21" s="1144"/>
      <c r="F21" s="1144"/>
      <c r="G21" s="1144"/>
      <c r="H21" s="1144"/>
      <c r="I21" s="1144"/>
      <c r="J21" s="1144"/>
      <c r="K21" s="1144"/>
      <c r="L21" s="1144"/>
      <c r="M21" s="1145"/>
      <c r="N21" s="527"/>
      <c r="O21" s="116"/>
      <c r="Q21" s="1168" t="s">
        <v>137</v>
      </c>
      <c r="R21" s="1169"/>
      <c r="S21" s="1149" t="s">
        <v>448</v>
      </c>
      <c r="T21" s="1149"/>
      <c r="U21" s="1149"/>
      <c r="V21" s="1149"/>
      <c r="W21" s="1149"/>
      <c r="X21" s="1149"/>
      <c r="Y21" s="1149"/>
      <c r="Z21" s="1149"/>
      <c r="AA21" s="1149"/>
      <c r="AB21" s="1149"/>
      <c r="AC21" s="1150"/>
    </row>
    <row r="22" spans="1:44" ht="43.5" customHeight="1" x14ac:dyDescent="0.55000000000000004">
      <c r="A22" s="1170" t="s">
        <v>138</v>
      </c>
      <c r="B22" s="1171"/>
      <c r="C22" s="405"/>
      <c r="D22" s="414" t="s">
        <v>187</v>
      </c>
      <c r="E22" s="164"/>
      <c r="F22" s="414" t="s">
        <v>118</v>
      </c>
      <c r="G22" s="164"/>
      <c r="H22" s="414" t="s">
        <v>119</v>
      </c>
      <c r="I22" s="164"/>
      <c r="J22" s="1143" t="s">
        <v>188</v>
      </c>
      <c r="K22" s="1143"/>
      <c r="L22" s="1144"/>
      <c r="M22" s="1145"/>
      <c r="N22" s="527"/>
      <c r="O22" s="121"/>
      <c r="Q22" s="1170" t="s">
        <v>138</v>
      </c>
      <c r="R22" s="1171"/>
      <c r="S22" s="405"/>
      <c r="T22" s="414" t="s">
        <v>187</v>
      </c>
      <c r="U22" s="414" t="s">
        <v>437</v>
      </c>
      <c r="V22" s="414" t="s">
        <v>118</v>
      </c>
      <c r="W22" s="415" t="s">
        <v>113</v>
      </c>
      <c r="X22" s="414" t="s">
        <v>119</v>
      </c>
      <c r="Y22" s="414" t="s">
        <v>113</v>
      </c>
      <c r="Z22" s="414" t="s">
        <v>188</v>
      </c>
      <c r="AA22" s="164"/>
      <c r="AB22" s="1144"/>
      <c r="AC22" s="1145"/>
    </row>
    <row r="23" spans="1:44" ht="9" customHeight="1" x14ac:dyDescent="0.55000000000000004">
      <c r="A23" s="114"/>
      <c r="B23" s="114"/>
      <c r="C23" s="114"/>
      <c r="D23" s="114"/>
      <c r="E23" s="114"/>
      <c r="F23" s="114"/>
      <c r="G23" s="114"/>
      <c r="H23" s="114"/>
      <c r="I23" s="114"/>
      <c r="J23" s="114"/>
      <c r="K23" s="114"/>
      <c r="L23" s="114"/>
      <c r="M23" s="114"/>
      <c r="N23" s="114"/>
      <c r="O23" s="115"/>
      <c r="Q23" s="114"/>
      <c r="R23" s="114"/>
      <c r="S23" s="114"/>
      <c r="T23" s="114"/>
      <c r="U23" s="114"/>
      <c r="V23" s="114"/>
      <c r="W23" s="114"/>
      <c r="X23" s="114"/>
      <c r="Y23" s="114"/>
      <c r="Z23" s="114"/>
      <c r="AA23" s="114"/>
      <c r="AB23" s="114"/>
      <c r="AC23" s="114"/>
    </row>
    <row r="24" spans="1:44" ht="15" customHeight="1" x14ac:dyDescent="0.55000000000000004">
      <c r="A24" s="1158" t="s">
        <v>139</v>
      </c>
      <c r="B24" s="1157" t="s">
        <v>140</v>
      </c>
      <c r="C24" s="1151" t="s">
        <v>141</v>
      </c>
      <c r="D24" s="1153" t="s">
        <v>142</v>
      </c>
      <c r="E24" s="1155" t="s">
        <v>143</v>
      </c>
      <c r="F24" s="1155" t="s">
        <v>144</v>
      </c>
      <c r="G24" s="1153" t="s">
        <v>145</v>
      </c>
      <c r="H24" s="1156" t="s">
        <v>146</v>
      </c>
      <c r="I24" s="1159" t="s">
        <v>147</v>
      </c>
      <c r="J24" s="1151" t="s">
        <v>148</v>
      </c>
      <c r="K24" s="1161"/>
      <c r="L24" s="1161"/>
      <c r="M24" s="1162"/>
      <c r="N24" s="412"/>
      <c r="O24" s="119"/>
      <c r="Q24" s="1158" t="s">
        <v>139</v>
      </c>
      <c r="R24" s="1157" t="s">
        <v>140</v>
      </c>
      <c r="S24" s="1151" t="s">
        <v>141</v>
      </c>
      <c r="T24" s="1153" t="s">
        <v>142</v>
      </c>
      <c r="U24" s="1155" t="s">
        <v>143</v>
      </c>
      <c r="V24" s="1155" t="s">
        <v>144</v>
      </c>
      <c r="W24" s="1153" t="s">
        <v>145</v>
      </c>
      <c r="X24" s="1156" t="s">
        <v>146</v>
      </c>
      <c r="Y24" s="1159" t="s">
        <v>147</v>
      </c>
      <c r="Z24" s="1151" t="s">
        <v>148</v>
      </c>
      <c r="AA24" s="1161"/>
      <c r="AB24" s="1161"/>
      <c r="AC24" s="1162"/>
    </row>
    <row r="25" spans="1:44" ht="15" customHeight="1" x14ac:dyDescent="0.55000000000000004">
      <c r="A25" s="1153"/>
      <c r="B25" s="1152"/>
      <c r="C25" s="1152"/>
      <c r="D25" s="1154"/>
      <c r="E25" s="1155"/>
      <c r="F25" s="1155"/>
      <c r="G25" s="1154"/>
      <c r="H25" s="1154"/>
      <c r="I25" s="1160"/>
      <c r="J25" s="1152"/>
      <c r="K25" s="1163"/>
      <c r="L25" s="1163"/>
      <c r="M25" s="1164"/>
      <c r="N25" s="412"/>
      <c r="O25" s="119"/>
      <c r="Q25" s="1153"/>
      <c r="R25" s="1152"/>
      <c r="S25" s="1152"/>
      <c r="T25" s="1154"/>
      <c r="U25" s="1155"/>
      <c r="V25" s="1155"/>
      <c r="W25" s="1154"/>
      <c r="X25" s="1154"/>
      <c r="Y25" s="1160"/>
      <c r="Z25" s="1152"/>
      <c r="AA25" s="1163"/>
      <c r="AB25" s="1163"/>
      <c r="AC25" s="1164"/>
    </row>
    <row r="26" spans="1:44" ht="21" customHeight="1" x14ac:dyDescent="0.55000000000000004">
      <c r="A26" s="122"/>
      <c r="B26" s="123"/>
      <c r="C26" s="124"/>
      <c r="D26" s="125"/>
      <c r="E26" s="156"/>
      <c r="F26" s="156"/>
      <c r="G26" s="165"/>
      <c r="H26" s="126"/>
      <c r="I26" s="127"/>
      <c r="J26" s="1165"/>
      <c r="K26" s="1166"/>
      <c r="L26" s="1166"/>
      <c r="M26" s="1167"/>
      <c r="N26" s="528"/>
      <c r="O26" s="128"/>
      <c r="P26" s="113"/>
      <c r="Q26" s="426" t="s">
        <v>149</v>
      </c>
      <c r="R26" s="416" t="s">
        <v>150</v>
      </c>
      <c r="S26" s="417" t="s">
        <v>151</v>
      </c>
      <c r="T26" s="418" t="s">
        <v>152</v>
      </c>
      <c r="U26" s="406"/>
      <c r="V26" s="406"/>
      <c r="W26" s="422">
        <v>2</v>
      </c>
      <c r="X26" s="126"/>
      <c r="Y26" s="127"/>
      <c r="Z26" s="1165"/>
      <c r="AA26" s="1166"/>
      <c r="AB26" s="1166"/>
      <c r="AC26" s="1167"/>
      <c r="AD26" s="113"/>
    </row>
    <row r="27" spans="1:44" ht="21" customHeight="1" x14ac:dyDescent="0.55000000000000004">
      <c r="A27" s="129"/>
      <c r="B27" s="130"/>
      <c r="C27" s="131"/>
      <c r="D27" s="132"/>
      <c r="E27" s="157"/>
      <c r="F27" s="157"/>
      <c r="G27" s="166"/>
      <c r="H27" s="134"/>
      <c r="I27" s="135"/>
      <c r="J27" s="1134"/>
      <c r="K27" s="1135"/>
      <c r="L27" s="1135"/>
      <c r="M27" s="1136"/>
      <c r="N27" s="528"/>
      <c r="O27" s="128"/>
      <c r="Q27" s="427" t="s">
        <v>153</v>
      </c>
      <c r="R27" s="419" t="s">
        <v>150</v>
      </c>
      <c r="S27" s="420" t="s">
        <v>151</v>
      </c>
      <c r="T27" s="421" t="s">
        <v>152</v>
      </c>
      <c r="U27" s="407"/>
      <c r="V27" s="407"/>
      <c r="W27" s="423">
        <v>2</v>
      </c>
      <c r="X27" s="134"/>
      <c r="Y27" s="135"/>
      <c r="Z27" s="1134"/>
      <c r="AA27" s="1135"/>
      <c r="AB27" s="1135"/>
      <c r="AC27" s="1136"/>
    </row>
    <row r="28" spans="1:44" ht="21" customHeight="1" x14ac:dyDescent="0.55000000000000004">
      <c r="A28" s="129"/>
      <c r="B28" s="130"/>
      <c r="C28" s="131"/>
      <c r="D28" s="132"/>
      <c r="E28" s="157"/>
      <c r="F28" s="157"/>
      <c r="G28" s="166"/>
      <c r="H28" s="134"/>
      <c r="I28" s="135"/>
      <c r="J28" s="1134"/>
      <c r="K28" s="1135"/>
      <c r="L28" s="1135"/>
      <c r="M28" s="1136"/>
      <c r="N28" s="528"/>
      <c r="O28" s="128"/>
      <c r="Q28" s="427" t="s">
        <v>154</v>
      </c>
      <c r="R28" s="419" t="s">
        <v>150</v>
      </c>
      <c r="S28" s="420" t="s">
        <v>151</v>
      </c>
      <c r="T28" s="421" t="s">
        <v>152</v>
      </c>
      <c r="U28" s="407"/>
      <c r="V28" s="407"/>
      <c r="W28" s="423">
        <v>1</v>
      </c>
      <c r="X28" s="134"/>
      <c r="Y28" s="135"/>
      <c r="Z28" s="1134"/>
      <c r="AA28" s="1135"/>
      <c r="AB28" s="1135"/>
      <c r="AC28" s="1136"/>
    </row>
    <row r="29" spans="1:44" ht="21" customHeight="1" x14ac:dyDescent="0.55000000000000004">
      <c r="A29" s="129"/>
      <c r="B29" s="130"/>
      <c r="C29" s="131"/>
      <c r="D29" s="132"/>
      <c r="E29" s="157"/>
      <c r="F29" s="157"/>
      <c r="G29" s="166"/>
      <c r="H29" s="134"/>
      <c r="I29" s="135"/>
      <c r="J29" s="1134"/>
      <c r="K29" s="1135"/>
      <c r="L29" s="1135"/>
      <c r="M29" s="1136"/>
      <c r="N29" s="528"/>
      <c r="O29" s="128"/>
      <c r="Q29" s="427" t="s">
        <v>155</v>
      </c>
      <c r="R29" s="419" t="s">
        <v>156</v>
      </c>
      <c r="S29" s="420" t="s">
        <v>151</v>
      </c>
      <c r="T29" s="421" t="s">
        <v>157</v>
      </c>
      <c r="U29" s="407"/>
      <c r="V29" s="407"/>
      <c r="W29" s="423">
        <v>1</v>
      </c>
      <c r="X29" s="134"/>
      <c r="Y29" s="135"/>
      <c r="Z29" s="1134"/>
      <c r="AA29" s="1135"/>
      <c r="AB29" s="1135"/>
      <c r="AC29" s="1136"/>
    </row>
    <row r="30" spans="1:44" ht="21" customHeight="1" x14ac:dyDescent="0.55000000000000004">
      <c r="A30" s="129"/>
      <c r="B30" s="130"/>
      <c r="C30" s="131"/>
      <c r="D30" s="132"/>
      <c r="E30" s="157"/>
      <c r="F30" s="157"/>
      <c r="G30" s="166"/>
      <c r="H30" s="134"/>
      <c r="I30" s="135"/>
      <c r="J30" s="1134"/>
      <c r="K30" s="1135"/>
      <c r="L30" s="1135"/>
      <c r="M30" s="1136"/>
      <c r="N30" s="528"/>
      <c r="O30" s="128"/>
      <c r="Q30" s="427" t="s">
        <v>158</v>
      </c>
      <c r="R30" s="419" t="s">
        <v>156</v>
      </c>
      <c r="S30" s="420" t="s">
        <v>151</v>
      </c>
      <c r="T30" s="421" t="s">
        <v>157</v>
      </c>
      <c r="U30" s="407"/>
      <c r="V30" s="407"/>
      <c r="W30" s="136"/>
      <c r="X30" s="424">
        <v>100</v>
      </c>
      <c r="Y30" s="425">
        <v>30.28</v>
      </c>
      <c r="Z30" s="1134"/>
      <c r="AA30" s="1135"/>
      <c r="AB30" s="1135"/>
      <c r="AC30" s="1136"/>
    </row>
    <row r="31" spans="1:44" ht="21" customHeight="1" x14ac:dyDescent="0.55000000000000004">
      <c r="A31" s="129"/>
      <c r="B31" s="130"/>
      <c r="C31" s="131"/>
      <c r="D31" s="132"/>
      <c r="E31" s="159"/>
      <c r="F31" s="159"/>
      <c r="G31" s="167"/>
      <c r="H31" s="139"/>
      <c r="I31" s="140"/>
      <c r="J31" s="1134"/>
      <c r="K31" s="1135"/>
      <c r="L31" s="1135"/>
      <c r="M31" s="1136"/>
      <c r="N31" s="528"/>
      <c r="O31" s="128"/>
      <c r="Q31" s="427" t="s">
        <v>159</v>
      </c>
      <c r="R31" s="141"/>
      <c r="S31" s="420" t="s">
        <v>151</v>
      </c>
      <c r="T31" s="428" t="s">
        <v>160</v>
      </c>
      <c r="U31" s="429" t="s">
        <v>161</v>
      </c>
      <c r="V31" s="429" t="s">
        <v>162</v>
      </c>
      <c r="W31" s="430">
        <v>1</v>
      </c>
      <c r="X31" s="139"/>
      <c r="Y31" s="140"/>
      <c r="Z31" s="1134"/>
      <c r="AA31" s="1135"/>
      <c r="AB31" s="1135"/>
      <c r="AC31" s="1136"/>
    </row>
    <row r="32" spans="1:44" ht="21" customHeight="1" x14ac:dyDescent="0.55000000000000004">
      <c r="A32" s="129"/>
      <c r="B32" s="130"/>
      <c r="C32" s="131"/>
      <c r="D32" s="132"/>
      <c r="E32" s="157"/>
      <c r="F32" s="157"/>
      <c r="G32" s="166"/>
      <c r="H32" s="134"/>
      <c r="I32" s="135"/>
      <c r="J32" s="1134"/>
      <c r="K32" s="1135"/>
      <c r="L32" s="1135"/>
      <c r="M32" s="1136"/>
      <c r="N32" s="528"/>
      <c r="O32" s="128"/>
      <c r="Q32" s="129"/>
      <c r="R32" s="130"/>
      <c r="S32" s="131"/>
      <c r="T32" s="132"/>
      <c r="U32" s="132"/>
      <c r="V32" s="132"/>
      <c r="W32" s="133"/>
      <c r="X32" s="134"/>
      <c r="Y32" s="135"/>
      <c r="Z32" s="1134"/>
      <c r="AA32" s="1135"/>
      <c r="AB32" s="1135"/>
      <c r="AC32" s="1136"/>
    </row>
    <row r="33" spans="1:29" ht="21" customHeight="1" x14ac:dyDescent="0.55000000000000004">
      <c r="A33" s="129"/>
      <c r="B33" s="130"/>
      <c r="C33" s="131"/>
      <c r="D33" s="132"/>
      <c r="E33" s="157"/>
      <c r="F33" s="157"/>
      <c r="G33" s="166"/>
      <c r="H33" s="134"/>
      <c r="I33" s="135"/>
      <c r="J33" s="1134"/>
      <c r="K33" s="1135"/>
      <c r="L33" s="1135"/>
      <c r="M33" s="1136"/>
      <c r="N33" s="528"/>
      <c r="O33" s="128"/>
      <c r="Q33" s="129"/>
      <c r="R33" s="130"/>
      <c r="S33" s="131"/>
      <c r="T33" s="132"/>
      <c r="U33" s="132"/>
      <c r="V33" s="132"/>
      <c r="W33" s="133"/>
      <c r="X33" s="134"/>
      <c r="Y33" s="135"/>
      <c r="Z33" s="1134"/>
      <c r="AA33" s="1135"/>
      <c r="AB33" s="1135"/>
      <c r="AC33" s="1136"/>
    </row>
    <row r="34" spans="1:29" ht="21" customHeight="1" x14ac:dyDescent="0.55000000000000004">
      <c r="A34" s="129"/>
      <c r="B34" s="130"/>
      <c r="C34" s="131"/>
      <c r="D34" s="132"/>
      <c r="E34" s="157"/>
      <c r="F34" s="157"/>
      <c r="G34" s="166"/>
      <c r="H34" s="134"/>
      <c r="I34" s="135"/>
      <c r="J34" s="1134"/>
      <c r="K34" s="1135"/>
      <c r="L34" s="1135"/>
      <c r="M34" s="1136"/>
      <c r="N34" s="528"/>
      <c r="O34" s="128"/>
      <c r="Q34" s="129"/>
      <c r="R34" s="130"/>
      <c r="S34" s="131"/>
      <c r="T34" s="132"/>
      <c r="U34" s="132"/>
      <c r="V34" s="132"/>
      <c r="W34" s="133"/>
      <c r="X34" s="134"/>
      <c r="Y34" s="135"/>
      <c r="Z34" s="1134"/>
      <c r="AA34" s="1135"/>
      <c r="AB34" s="1135"/>
      <c r="AC34" s="1136"/>
    </row>
    <row r="35" spans="1:29" ht="21" customHeight="1" x14ac:dyDescent="0.55000000000000004">
      <c r="A35" s="129"/>
      <c r="B35" s="130"/>
      <c r="C35" s="131"/>
      <c r="D35" s="132"/>
      <c r="E35" s="161"/>
      <c r="F35" s="161"/>
      <c r="G35" s="168"/>
      <c r="H35" s="144"/>
      <c r="I35" s="145"/>
      <c r="J35" s="1134"/>
      <c r="K35" s="1135"/>
      <c r="L35" s="1135"/>
      <c r="M35" s="1136"/>
      <c r="N35" s="528"/>
      <c r="O35" s="128"/>
      <c r="Q35" s="129"/>
      <c r="R35" s="130"/>
      <c r="S35" s="131"/>
      <c r="T35" s="132"/>
      <c r="U35" s="142"/>
      <c r="V35" s="142"/>
      <c r="W35" s="143"/>
      <c r="X35" s="144"/>
      <c r="Y35" s="145"/>
      <c r="Z35" s="1134"/>
      <c r="AA35" s="1135"/>
      <c r="AB35" s="1135"/>
      <c r="AC35" s="1136"/>
    </row>
    <row r="36" spans="1:29" ht="21" customHeight="1" x14ac:dyDescent="0.55000000000000004">
      <c r="A36" s="129"/>
      <c r="B36" s="130"/>
      <c r="C36" s="131"/>
      <c r="D36" s="132"/>
      <c r="E36" s="157"/>
      <c r="F36" s="157"/>
      <c r="G36" s="166"/>
      <c r="H36" s="134"/>
      <c r="I36" s="135"/>
      <c r="J36" s="1134"/>
      <c r="K36" s="1135"/>
      <c r="L36" s="1135"/>
      <c r="M36" s="1136"/>
      <c r="N36" s="528"/>
      <c r="O36" s="128"/>
      <c r="Q36" s="129"/>
      <c r="R36" s="130"/>
      <c r="S36" s="131"/>
      <c r="T36" s="132"/>
      <c r="U36" s="132"/>
      <c r="V36" s="132"/>
      <c r="W36" s="133"/>
      <c r="X36" s="134"/>
      <c r="Y36" s="135"/>
      <c r="Z36" s="1134"/>
      <c r="AA36" s="1135"/>
      <c r="AB36" s="1135"/>
      <c r="AC36" s="1136"/>
    </row>
    <row r="37" spans="1:29" ht="21" customHeight="1" x14ac:dyDescent="0.55000000000000004">
      <c r="A37" s="129"/>
      <c r="B37" s="130"/>
      <c r="C37" s="131"/>
      <c r="D37" s="132"/>
      <c r="E37" s="157"/>
      <c r="F37" s="157"/>
      <c r="G37" s="166"/>
      <c r="H37" s="134"/>
      <c r="I37" s="135"/>
      <c r="J37" s="1134"/>
      <c r="K37" s="1135"/>
      <c r="L37" s="1135"/>
      <c r="M37" s="1136"/>
      <c r="N37" s="528"/>
      <c r="O37" s="128"/>
      <c r="Q37" s="129"/>
      <c r="R37" s="130"/>
      <c r="S37" s="131"/>
      <c r="T37" s="132"/>
      <c r="U37" s="132"/>
      <c r="V37" s="132"/>
      <c r="W37" s="133"/>
      <c r="X37" s="134"/>
      <c r="Y37" s="135"/>
      <c r="Z37" s="1134"/>
      <c r="AA37" s="1135"/>
      <c r="AB37" s="1135"/>
      <c r="AC37" s="1136"/>
    </row>
    <row r="38" spans="1:29" ht="21" customHeight="1" x14ac:dyDescent="0.55000000000000004">
      <c r="A38" s="129"/>
      <c r="B38" s="130"/>
      <c r="C38" s="131"/>
      <c r="D38" s="132"/>
      <c r="E38" s="161"/>
      <c r="F38" s="161"/>
      <c r="G38" s="168"/>
      <c r="H38" s="144"/>
      <c r="I38" s="145"/>
      <c r="J38" s="1134"/>
      <c r="K38" s="1135"/>
      <c r="L38" s="1135"/>
      <c r="M38" s="1136"/>
      <c r="N38" s="528"/>
      <c r="O38" s="128"/>
      <c r="Q38" s="129"/>
      <c r="R38" s="130"/>
      <c r="S38" s="131"/>
      <c r="T38" s="132"/>
      <c r="U38" s="142"/>
      <c r="V38" s="142"/>
      <c r="W38" s="143"/>
      <c r="X38" s="144"/>
      <c r="Y38" s="145"/>
      <c r="Z38" s="1134"/>
      <c r="AA38" s="1135"/>
      <c r="AB38" s="1135"/>
      <c r="AC38" s="1136"/>
    </row>
    <row r="39" spans="1:29" ht="21" customHeight="1" x14ac:dyDescent="0.55000000000000004">
      <c r="A39" s="129"/>
      <c r="B39" s="130"/>
      <c r="C39" s="131"/>
      <c r="D39" s="132"/>
      <c r="E39" s="157"/>
      <c r="F39" s="157"/>
      <c r="G39" s="166"/>
      <c r="H39" s="134"/>
      <c r="I39" s="135"/>
      <c r="J39" s="1134"/>
      <c r="K39" s="1135"/>
      <c r="L39" s="1135"/>
      <c r="M39" s="1136"/>
      <c r="N39" s="528"/>
      <c r="O39" s="128"/>
      <c r="Q39" s="129"/>
      <c r="R39" s="130"/>
      <c r="S39" s="131"/>
      <c r="T39" s="132"/>
      <c r="U39" s="132"/>
      <c r="V39" s="132"/>
      <c r="W39" s="133"/>
      <c r="X39" s="134"/>
      <c r="Y39" s="135"/>
      <c r="Z39" s="1134"/>
      <c r="AA39" s="1135"/>
      <c r="AB39" s="1135"/>
      <c r="AC39" s="1136"/>
    </row>
    <row r="40" spans="1:29" ht="21" customHeight="1" x14ac:dyDescent="0.55000000000000004">
      <c r="A40" s="129"/>
      <c r="B40" s="130"/>
      <c r="C40" s="131"/>
      <c r="D40" s="132"/>
      <c r="E40" s="157"/>
      <c r="F40" s="157"/>
      <c r="G40" s="166"/>
      <c r="H40" s="134"/>
      <c r="I40" s="135"/>
      <c r="J40" s="1134"/>
      <c r="K40" s="1135"/>
      <c r="L40" s="1135"/>
      <c r="M40" s="1136"/>
      <c r="N40" s="528"/>
      <c r="O40" s="128"/>
      <c r="Q40" s="129"/>
      <c r="R40" s="130"/>
      <c r="S40" s="131"/>
      <c r="T40" s="132"/>
      <c r="U40" s="132"/>
      <c r="V40" s="132"/>
      <c r="W40" s="133"/>
      <c r="X40" s="134"/>
      <c r="Y40" s="135"/>
      <c r="Z40" s="1134"/>
      <c r="AA40" s="1135"/>
      <c r="AB40" s="1135"/>
      <c r="AC40" s="1136"/>
    </row>
    <row r="41" spans="1:29" ht="21" customHeight="1" x14ac:dyDescent="0.55000000000000004">
      <c r="A41" s="129"/>
      <c r="B41" s="130"/>
      <c r="C41" s="131"/>
      <c r="D41" s="132"/>
      <c r="E41" s="161"/>
      <c r="F41" s="161"/>
      <c r="G41" s="168"/>
      <c r="H41" s="144"/>
      <c r="I41" s="145"/>
      <c r="J41" s="1134"/>
      <c r="K41" s="1135"/>
      <c r="L41" s="1135"/>
      <c r="M41" s="1136"/>
      <c r="N41" s="528"/>
      <c r="O41" s="128"/>
      <c r="Q41" s="129"/>
      <c r="R41" s="130"/>
      <c r="S41" s="131"/>
      <c r="T41" s="132"/>
      <c r="U41" s="142"/>
      <c r="V41" s="142"/>
      <c r="W41" s="143"/>
      <c r="X41" s="144"/>
      <c r="Y41" s="145"/>
      <c r="Z41" s="1134"/>
      <c r="AA41" s="1135"/>
      <c r="AB41" s="1135"/>
      <c r="AC41" s="1136"/>
    </row>
    <row r="42" spans="1:29" ht="21" customHeight="1" x14ac:dyDescent="0.55000000000000004">
      <c r="A42" s="129"/>
      <c r="B42" s="130"/>
      <c r="C42" s="131"/>
      <c r="D42" s="132"/>
      <c r="E42" s="159"/>
      <c r="F42" s="159"/>
      <c r="G42" s="167"/>
      <c r="H42" s="139"/>
      <c r="I42" s="140"/>
      <c r="J42" s="1134"/>
      <c r="K42" s="1135"/>
      <c r="L42" s="1135"/>
      <c r="M42" s="1136"/>
      <c r="N42" s="528"/>
      <c r="O42" s="128"/>
      <c r="Q42" s="129"/>
      <c r="R42" s="130"/>
      <c r="S42" s="131"/>
      <c r="T42" s="132"/>
      <c r="U42" s="137"/>
      <c r="V42" s="137"/>
      <c r="W42" s="138"/>
      <c r="X42" s="139"/>
      <c r="Y42" s="140"/>
      <c r="Z42" s="1134"/>
      <c r="AA42" s="1135"/>
      <c r="AB42" s="1135"/>
      <c r="AC42" s="1136"/>
    </row>
    <row r="43" spans="1:29" ht="21" customHeight="1" x14ac:dyDescent="0.55000000000000004">
      <c r="A43" s="129"/>
      <c r="B43" s="130"/>
      <c r="C43" s="131"/>
      <c r="D43" s="132"/>
      <c r="E43" s="157"/>
      <c r="F43" s="157"/>
      <c r="G43" s="166"/>
      <c r="H43" s="134"/>
      <c r="I43" s="135"/>
      <c r="J43" s="1134"/>
      <c r="K43" s="1135"/>
      <c r="L43" s="1135"/>
      <c r="M43" s="1136"/>
      <c r="N43" s="528"/>
      <c r="O43" s="128"/>
      <c r="Q43" s="129"/>
      <c r="R43" s="130"/>
      <c r="S43" s="131"/>
      <c r="T43" s="132"/>
      <c r="U43" s="132"/>
      <c r="V43" s="132"/>
      <c r="W43" s="133"/>
      <c r="X43" s="134"/>
      <c r="Y43" s="135"/>
      <c r="Z43" s="1134"/>
      <c r="AA43" s="1135"/>
      <c r="AB43" s="1135"/>
      <c r="AC43" s="1136"/>
    </row>
    <row r="44" spans="1:29" ht="21" customHeight="1" x14ac:dyDescent="0.55000000000000004">
      <c r="A44" s="146"/>
      <c r="B44" s="147"/>
      <c r="C44" s="148"/>
      <c r="D44" s="149"/>
      <c r="E44" s="162"/>
      <c r="F44" s="162"/>
      <c r="G44" s="169"/>
      <c r="H44" s="151"/>
      <c r="I44" s="152"/>
      <c r="J44" s="1137"/>
      <c r="K44" s="1138"/>
      <c r="L44" s="1138"/>
      <c r="M44" s="1139"/>
      <c r="N44" s="528"/>
      <c r="O44" s="128"/>
      <c r="Q44" s="146"/>
      <c r="R44" s="147"/>
      <c r="S44" s="148"/>
      <c r="T44" s="149"/>
      <c r="U44" s="149"/>
      <c r="V44" s="149"/>
      <c r="W44" s="150"/>
      <c r="X44" s="151"/>
      <c r="Y44" s="152"/>
      <c r="Z44" s="1137"/>
      <c r="AA44" s="1138"/>
      <c r="AB44" s="1138"/>
      <c r="AC44" s="1139"/>
    </row>
    <row r="45" spans="1:29" x14ac:dyDescent="0.55000000000000004">
      <c r="M45" s="153"/>
      <c r="N45" s="153"/>
      <c r="O45" s="154"/>
      <c r="AC45" s="153"/>
    </row>
  </sheetData>
  <sheetProtection algorithmName="SHA-512" hashValue="9KWxxxt0oUPotSHh82kux+kVNynctA+KMsU4Vfm5e9voMgTShiTaSDDYnPwzbIGh+UCaJyvImrVJoMjBGdkaIA==" saltValue="o+gsFMjgKG4FWMoILO7X0g==" spinCount="100000" sheet="1" objects="1" scenarios="1"/>
  <mergeCells count="92">
    <mergeCell ref="D11:M11"/>
    <mergeCell ref="A1:M1"/>
    <mergeCell ref="Q1:AC1"/>
    <mergeCell ref="A3:M3"/>
    <mergeCell ref="Q3:AC3"/>
    <mergeCell ref="A4:M4"/>
    <mergeCell ref="Q4:AC4"/>
    <mergeCell ref="K6:L6"/>
    <mergeCell ref="AA6:AB6"/>
    <mergeCell ref="A8:C8"/>
    <mergeCell ref="Q8:S8"/>
    <mergeCell ref="F6:G6"/>
    <mergeCell ref="V6:W6"/>
    <mergeCell ref="F24:F25"/>
    <mergeCell ref="A21:B21"/>
    <mergeCell ref="C21:M21"/>
    <mergeCell ref="Q21:R21"/>
    <mergeCell ref="S21:AC21"/>
    <mergeCell ref="A22:B22"/>
    <mergeCell ref="Q22:R22"/>
    <mergeCell ref="A24:A25"/>
    <mergeCell ref="B24:B25"/>
    <mergeCell ref="C24:C25"/>
    <mergeCell ref="D24:D25"/>
    <mergeCell ref="E24:E25"/>
    <mergeCell ref="G24:G25"/>
    <mergeCell ref="H24:H25"/>
    <mergeCell ref="I24:I25"/>
    <mergeCell ref="J24:M25"/>
    <mergeCell ref="J27:M27"/>
    <mergeCell ref="Z27:AC27"/>
    <mergeCell ref="S24:S25"/>
    <mergeCell ref="T24:T25"/>
    <mergeCell ref="U24:U25"/>
    <mergeCell ref="V24:V25"/>
    <mergeCell ref="W24:W25"/>
    <mergeCell ref="X24:X25"/>
    <mergeCell ref="R24:R25"/>
    <mergeCell ref="Q24:Q25"/>
    <mergeCell ref="Y24:Y25"/>
    <mergeCell ref="Z24:AC25"/>
    <mergeCell ref="J26:M26"/>
    <mergeCell ref="Z26:AC26"/>
    <mergeCell ref="J28:M28"/>
    <mergeCell ref="Z28:AC28"/>
    <mergeCell ref="J29:M29"/>
    <mergeCell ref="Z29:AC29"/>
    <mergeCell ref="J30:M30"/>
    <mergeCell ref="Z30:AC30"/>
    <mergeCell ref="J31:M31"/>
    <mergeCell ref="Z31:AC31"/>
    <mergeCell ref="J32:M32"/>
    <mergeCell ref="Z32:AC32"/>
    <mergeCell ref="J33:M33"/>
    <mergeCell ref="Z33:AC33"/>
    <mergeCell ref="Z39:AC39"/>
    <mergeCell ref="J34:M34"/>
    <mergeCell ref="Z34:AC34"/>
    <mergeCell ref="J35:M35"/>
    <mergeCell ref="Z35:AC35"/>
    <mergeCell ref="J36:M36"/>
    <mergeCell ref="Z36:AC36"/>
    <mergeCell ref="J37:M37"/>
    <mergeCell ref="Z37:AC37"/>
    <mergeCell ref="J38:M38"/>
    <mergeCell ref="Z38:AC38"/>
    <mergeCell ref="J39:M39"/>
    <mergeCell ref="J22:K22"/>
    <mergeCell ref="L22:M22"/>
    <mergeCell ref="AB22:AC22"/>
    <mergeCell ref="A18:M18"/>
    <mergeCell ref="Q18:AC18"/>
    <mergeCell ref="A20:B20"/>
    <mergeCell ref="C20:M20"/>
    <mergeCell ref="Q20:R20"/>
    <mergeCell ref="S20:AC20"/>
    <mergeCell ref="A16:M16"/>
    <mergeCell ref="Q16:AC16"/>
    <mergeCell ref="D12:M12"/>
    <mergeCell ref="T12:AC12"/>
    <mergeCell ref="D13:M13"/>
    <mergeCell ref="T13:AC13"/>
    <mergeCell ref="J43:M43"/>
    <mergeCell ref="Z43:AC43"/>
    <mergeCell ref="J44:M44"/>
    <mergeCell ref="Z44:AC44"/>
    <mergeCell ref="J40:M40"/>
    <mergeCell ref="Z40:AC40"/>
    <mergeCell ref="J41:M41"/>
    <mergeCell ref="Z41:AC41"/>
    <mergeCell ref="J42:M42"/>
    <mergeCell ref="Z42:AC42"/>
  </mergeCells>
  <phoneticPr fontId="4"/>
  <conditionalFormatting sqref="D22:E22">
    <cfRule type="cellIs" dxfId="55" priority="6" operator="equal">
      <formula>""</formula>
    </cfRule>
  </conditionalFormatting>
  <conditionalFormatting sqref="D11:G13">
    <cfRule type="cellIs" dxfId="54" priority="1" operator="equal">
      <formula>""</formula>
    </cfRule>
  </conditionalFormatting>
  <conditionalFormatting sqref="E6:F6 A8 C20:C21">
    <cfRule type="cellIs" dxfId="53" priority="19" operator="equal">
      <formula>""</formula>
    </cfRule>
  </conditionalFormatting>
  <conditionalFormatting sqref="G22">
    <cfRule type="cellIs" dxfId="52" priority="8" operator="equal">
      <formula>""</formula>
    </cfRule>
  </conditionalFormatting>
  <conditionalFormatting sqref="I6">
    <cfRule type="cellIs" dxfId="51" priority="14" operator="equal">
      <formula>""</formula>
    </cfRule>
  </conditionalFormatting>
  <conditionalFormatting sqref="I22">
    <cfRule type="cellIs" dxfId="50" priority="7" operator="equal">
      <formula>""</formula>
    </cfRule>
  </conditionalFormatting>
  <conditionalFormatting sqref="K6">
    <cfRule type="cellIs" dxfId="49" priority="15" operator="equal">
      <formula>""</formula>
    </cfRule>
  </conditionalFormatting>
  <conditionalFormatting sqref="Q8 T12:W13 S20:S21">
    <cfRule type="cellIs" dxfId="48" priority="25" operator="equal">
      <formula>""</formula>
    </cfRule>
  </conditionalFormatting>
  <conditionalFormatting sqref="T22:U22">
    <cfRule type="cellIs" dxfId="47" priority="2" operator="equal">
      <formula>""</formula>
    </cfRule>
  </conditionalFormatting>
  <conditionalFormatting sqref="U6:V6">
    <cfRule type="cellIs" dxfId="46" priority="12" operator="equal">
      <formula>""</formula>
    </cfRule>
  </conditionalFormatting>
  <conditionalFormatting sqref="W22">
    <cfRule type="cellIs" dxfId="45" priority="4" operator="equal">
      <formula>""</formula>
    </cfRule>
  </conditionalFormatting>
  <conditionalFormatting sqref="Y6">
    <cfRule type="cellIs" dxfId="44" priority="10" operator="equal">
      <formula>""</formula>
    </cfRule>
  </conditionalFormatting>
  <conditionalFormatting sqref="Y22">
    <cfRule type="cellIs" dxfId="43" priority="3" operator="equal">
      <formula>""</formula>
    </cfRule>
  </conditionalFormatting>
  <conditionalFormatting sqref="AA6">
    <cfRule type="cellIs" dxfId="42" priority="11" operator="equal">
      <formula>""</formula>
    </cfRule>
  </conditionalFormatting>
  <printOptions horizontalCentered="1"/>
  <pageMargins left="0.70866141732283472" right="0.70866141732283472" top="0.55118110236220474" bottom="0.55118110236220474" header="0.31496062992125984" footer="0.31496062992125984"/>
  <pageSetup paperSize="9"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sheetPr>
  <dimension ref="A1:AU47"/>
  <sheetViews>
    <sheetView showGridLines="0" zoomScale="70" zoomScaleNormal="70" workbookViewId="0">
      <selection sqref="A1:M1"/>
    </sheetView>
  </sheetViews>
  <sheetFormatPr defaultColWidth="9" defaultRowHeight="13" x14ac:dyDescent="0.55000000000000004"/>
  <cols>
    <col min="1" max="1" width="9.6640625" style="103" customWidth="1"/>
    <col min="2" max="2" width="12.6640625" style="103" customWidth="1"/>
    <col min="3" max="3" width="16.1640625" style="103" customWidth="1"/>
    <col min="4" max="4" width="21.58203125" style="103" customWidth="1"/>
    <col min="5" max="6" width="9.5" style="103" bestFit="1" customWidth="1"/>
    <col min="7" max="7" width="6.1640625" style="103" customWidth="1"/>
    <col min="8" max="8" width="5.6640625" style="103" customWidth="1"/>
    <col min="9" max="9" width="7.1640625" style="103" customWidth="1"/>
    <col min="10" max="10" width="3.6640625" style="103" bestFit="1" customWidth="1"/>
    <col min="11" max="11" width="3.4140625" style="103" customWidth="1"/>
    <col min="12" max="12" width="3.6640625" style="103" bestFit="1" customWidth="1"/>
    <col min="13" max="15" width="3" style="103" customWidth="1"/>
    <col min="16" max="16" width="3.08203125" style="103" customWidth="1"/>
    <col min="17" max="17" width="9.6640625" style="103" customWidth="1"/>
    <col min="18" max="18" width="12.6640625" style="103" customWidth="1"/>
    <col min="19" max="19" width="13.6640625" style="103" customWidth="1"/>
    <col min="20" max="20" width="20" style="103" customWidth="1"/>
    <col min="21" max="22" width="9.5" style="103" bestFit="1" customWidth="1"/>
    <col min="23" max="23" width="6.1640625" style="103" customWidth="1"/>
    <col min="24" max="24" width="5.6640625" style="103" customWidth="1"/>
    <col min="25" max="25" width="7.1640625" style="103" customWidth="1"/>
    <col min="26" max="26" width="3.6640625" style="103" bestFit="1" customWidth="1"/>
    <col min="27" max="27" width="3.4140625" style="103" customWidth="1"/>
    <col min="28" max="28" width="3.6640625" style="103" bestFit="1" customWidth="1"/>
    <col min="29" max="29" width="3" style="103" customWidth="1"/>
    <col min="30" max="16384" width="9" style="103"/>
  </cols>
  <sheetData>
    <row r="1" spans="1:32" ht="14" x14ac:dyDescent="0.55000000000000004">
      <c r="A1" s="1140" t="s">
        <v>189</v>
      </c>
      <c r="B1" s="1140"/>
      <c r="C1" s="1140"/>
      <c r="D1" s="1140"/>
      <c r="E1" s="1140"/>
      <c r="F1" s="1140"/>
      <c r="G1" s="1140"/>
      <c r="H1" s="1140"/>
      <c r="I1" s="1140"/>
      <c r="J1" s="1140"/>
      <c r="K1" s="1140"/>
      <c r="L1" s="1140"/>
      <c r="M1" s="1140"/>
      <c r="N1" s="523"/>
      <c r="O1" s="102"/>
      <c r="Q1" s="1140" t="s">
        <v>189</v>
      </c>
      <c r="R1" s="1140"/>
      <c r="S1" s="1140"/>
      <c r="T1" s="1140"/>
      <c r="U1" s="1140"/>
      <c r="V1" s="1140"/>
      <c r="W1" s="1140"/>
      <c r="X1" s="1140"/>
      <c r="Y1" s="1140"/>
      <c r="Z1" s="1140"/>
      <c r="AA1" s="1140"/>
      <c r="AB1" s="1140"/>
      <c r="AC1" s="1140"/>
    </row>
    <row r="2" spans="1:32" ht="9" customHeight="1" x14ac:dyDescent="0.55000000000000004">
      <c r="O2" s="104"/>
    </row>
    <row r="3" spans="1:32" x14ac:dyDescent="0.55000000000000004">
      <c r="A3" s="1173" t="s">
        <v>222</v>
      </c>
      <c r="B3" s="1173"/>
      <c r="C3" s="1173"/>
      <c r="D3" s="1173"/>
      <c r="E3" s="1173"/>
      <c r="F3" s="1173"/>
      <c r="G3" s="1173"/>
      <c r="H3" s="1173"/>
      <c r="I3" s="1173"/>
      <c r="J3" s="1173"/>
      <c r="K3" s="1173"/>
      <c r="L3" s="1173"/>
      <c r="M3" s="1173"/>
      <c r="N3" s="524"/>
      <c r="O3" s="105"/>
      <c r="Q3" s="1173" t="s">
        <v>222</v>
      </c>
      <c r="R3" s="1173"/>
      <c r="S3" s="1173"/>
      <c r="T3" s="1173"/>
      <c r="U3" s="1173"/>
      <c r="V3" s="1173"/>
      <c r="W3" s="1173"/>
      <c r="X3" s="1173"/>
      <c r="Y3" s="1173"/>
      <c r="Z3" s="1173"/>
      <c r="AA3" s="1173"/>
      <c r="AB3" s="1173"/>
      <c r="AC3" s="1173"/>
    </row>
    <row r="4" spans="1:32" ht="21" customHeight="1" x14ac:dyDescent="0.55000000000000004">
      <c r="A4" s="1174" t="s">
        <v>163</v>
      </c>
      <c r="B4" s="1174"/>
      <c r="C4" s="1174"/>
      <c r="D4" s="1174"/>
      <c r="E4" s="1174"/>
      <c r="F4" s="1174"/>
      <c r="G4" s="1174"/>
      <c r="H4" s="1174"/>
      <c r="I4" s="1174"/>
      <c r="J4" s="1174"/>
      <c r="K4" s="1174"/>
      <c r="L4" s="1174"/>
      <c r="M4" s="1174"/>
      <c r="N4" s="525"/>
      <c r="O4" s="106"/>
      <c r="Q4" s="1174" t="s">
        <v>163</v>
      </c>
      <c r="R4" s="1174"/>
      <c r="S4" s="1174"/>
      <c r="T4" s="1174"/>
      <c r="U4" s="1174"/>
      <c r="V4" s="1174"/>
      <c r="W4" s="1174"/>
      <c r="X4" s="1174"/>
      <c r="Y4" s="1174"/>
      <c r="Z4" s="1174"/>
      <c r="AA4" s="1174"/>
      <c r="AB4" s="1174"/>
      <c r="AC4" s="1174"/>
      <c r="AF4" s="107"/>
    </row>
    <row r="5" spans="1:32" ht="9" customHeight="1" x14ac:dyDescent="0.55000000000000004">
      <c r="A5" s="108"/>
      <c r="B5" s="108"/>
      <c r="C5" s="108"/>
      <c r="D5" s="108"/>
      <c r="E5" s="108"/>
      <c r="F5" s="108"/>
      <c r="G5" s="108"/>
      <c r="H5" s="108"/>
      <c r="I5" s="108"/>
      <c r="J5" s="108"/>
      <c r="K5" s="108"/>
      <c r="L5" s="108"/>
      <c r="M5" s="108"/>
      <c r="N5" s="108"/>
      <c r="O5" s="109"/>
      <c r="Q5" s="108"/>
      <c r="R5" s="108"/>
      <c r="S5" s="108"/>
      <c r="T5" s="108"/>
      <c r="U5" s="108"/>
      <c r="V5" s="108"/>
      <c r="W5" s="108"/>
      <c r="X5" s="108"/>
      <c r="Y5" s="108"/>
      <c r="Z5" s="108"/>
      <c r="AA5" s="108"/>
      <c r="AB5" s="108"/>
      <c r="AC5" s="108"/>
      <c r="AF5" s="107"/>
    </row>
    <row r="6" spans="1:32" ht="21" customHeight="1" x14ac:dyDescent="0.55000000000000004">
      <c r="A6" s="110"/>
      <c r="C6" s="403"/>
      <c r="D6" s="111"/>
      <c r="E6" s="408" t="s">
        <v>187</v>
      </c>
      <c r="F6" s="1175"/>
      <c r="G6" s="1175"/>
      <c r="H6" s="409" t="s">
        <v>118</v>
      </c>
      <c r="I6" s="163"/>
      <c r="J6" s="410" t="s">
        <v>119</v>
      </c>
      <c r="K6" s="1175"/>
      <c r="L6" s="1175"/>
      <c r="M6" s="410" t="s">
        <v>120</v>
      </c>
      <c r="N6" s="410"/>
      <c r="O6" s="112"/>
      <c r="Q6" s="110"/>
      <c r="S6" s="403"/>
      <c r="T6" s="431"/>
      <c r="U6" s="408" t="s">
        <v>187</v>
      </c>
      <c r="V6" s="1179">
        <v>6</v>
      </c>
      <c r="W6" s="1179"/>
      <c r="X6" s="409" t="s">
        <v>118</v>
      </c>
      <c r="Y6" s="434" t="s">
        <v>438</v>
      </c>
      <c r="Z6" s="410" t="s">
        <v>119</v>
      </c>
      <c r="AA6" s="1179" t="s">
        <v>438</v>
      </c>
      <c r="AB6" s="1179"/>
      <c r="AC6" s="410" t="s">
        <v>120</v>
      </c>
      <c r="AF6" s="113"/>
    </row>
    <row r="7" spans="1:32" ht="13.5" customHeight="1" x14ac:dyDescent="0.55000000000000004">
      <c r="A7" s="411" t="s">
        <v>164</v>
      </c>
      <c r="B7" s="114"/>
      <c r="C7" s="114"/>
      <c r="D7" s="114"/>
      <c r="E7" s="114"/>
      <c r="F7" s="114"/>
      <c r="G7" s="114"/>
      <c r="H7" s="114"/>
      <c r="I7" s="114"/>
      <c r="J7" s="114"/>
      <c r="K7" s="114"/>
      <c r="L7" s="114"/>
      <c r="M7" s="114"/>
      <c r="N7" s="114"/>
      <c r="O7" s="115"/>
      <c r="Q7" s="411" t="s">
        <v>164</v>
      </c>
      <c r="R7" s="114"/>
      <c r="S7" s="114"/>
      <c r="T7" s="114"/>
      <c r="U7" s="114"/>
      <c r="V7" s="114"/>
      <c r="W7" s="114"/>
      <c r="X7" s="114"/>
      <c r="Y7" s="114"/>
      <c r="Z7" s="114"/>
      <c r="AA7" s="114"/>
      <c r="AB7" s="114"/>
      <c r="AC7" s="114"/>
      <c r="AF7" s="113"/>
    </row>
    <row r="8" spans="1:32" ht="30" customHeight="1" x14ac:dyDescent="0.55000000000000004">
      <c r="A8" s="1177"/>
      <c r="B8" s="1177"/>
      <c r="C8" s="1177"/>
      <c r="D8" s="411" t="s">
        <v>122</v>
      </c>
      <c r="E8" s="114"/>
      <c r="F8" s="114"/>
      <c r="G8" s="114"/>
      <c r="H8" s="114"/>
      <c r="I8" s="114"/>
      <c r="J8" s="114"/>
      <c r="K8" s="114"/>
      <c r="L8" s="114"/>
      <c r="M8" s="114"/>
      <c r="N8" s="114"/>
      <c r="O8" s="115"/>
      <c r="Q8" s="1178" t="s">
        <v>165</v>
      </c>
      <c r="R8" s="1178"/>
      <c r="S8" s="1178"/>
      <c r="T8" s="411" t="s">
        <v>122</v>
      </c>
      <c r="U8" s="114"/>
      <c r="V8" s="114"/>
      <c r="W8" s="114"/>
      <c r="X8" s="114"/>
      <c r="Y8" s="114"/>
      <c r="Z8" s="114"/>
      <c r="AA8" s="114"/>
      <c r="AB8" s="114"/>
      <c r="AC8" s="114"/>
    </row>
    <row r="9" spans="1:32" ht="9.75" customHeight="1" x14ac:dyDescent="0.55000000000000004">
      <c r="A9" s="114"/>
      <c r="B9" s="114"/>
      <c r="C9" s="114"/>
      <c r="D9" s="114"/>
      <c r="E9" s="114"/>
      <c r="F9" s="114"/>
      <c r="G9" s="114"/>
      <c r="H9" s="114"/>
      <c r="I9" s="114"/>
      <c r="J9" s="114"/>
      <c r="K9" s="114"/>
      <c r="L9" s="114"/>
      <c r="M9" s="114"/>
      <c r="N9" s="114"/>
      <c r="O9" s="115"/>
      <c r="Q9" s="114"/>
      <c r="R9" s="114"/>
      <c r="S9" s="114"/>
      <c r="T9" s="114"/>
      <c r="U9" s="114"/>
      <c r="V9" s="114"/>
      <c r="W9" s="114"/>
      <c r="X9" s="114"/>
      <c r="Y9" s="114"/>
      <c r="Z9" s="114"/>
      <c r="AA9" s="114"/>
      <c r="AB9" s="114"/>
      <c r="AC9" s="114"/>
    </row>
    <row r="10" spans="1:32" ht="14" x14ac:dyDescent="0.55000000000000004">
      <c r="A10" s="114"/>
      <c r="B10" s="114"/>
      <c r="D10" s="411" t="s">
        <v>166</v>
      </c>
      <c r="E10" s="114"/>
      <c r="F10" s="114"/>
      <c r="G10" s="114"/>
      <c r="H10" s="114"/>
      <c r="I10" s="114"/>
      <c r="J10" s="114"/>
      <c r="K10" s="114"/>
      <c r="L10" s="114"/>
      <c r="M10" s="114"/>
      <c r="N10" s="114"/>
      <c r="O10" s="115"/>
      <c r="Q10" s="114"/>
      <c r="R10" s="114"/>
      <c r="T10" s="411" t="s">
        <v>166</v>
      </c>
      <c r="U10" s="114"/>
      <c r="V10" s="114"/>
      <c r="W10" s="114"/>
      <c r="X10" s="114"/>
      <c r="Y10" s="114"/>
      <c r="Z10" s="114"/>
      <c r="AA10" s="114"/>
      <c r="AB10" s="114"/>
      <c r="AC10" s="114"/>
    </row>
    <row r="11" spans="1:32" ht="27.65" customHeight="1" x14ac:dyDescent="0.55000000000000004">
      <c r="A11" s="114"/>
      <c r="C11" s="412" t="s">
        <v>126</v>
      </c>
      <c r="D11" s="1141"/>
      <c r="E11" s="1141"/>
      <c r="F11" s="1141"/>
      <c r="G11" s="1141"/>
      <c r="H11" s="1141"/>
      <c r="I11" s="1141"/>
      <c r="J11" s="1141"/>
      <c r="K11" s="1141"/>
      <c r="L11" s="1141"/>
      <c r="M11" s="1141"/>
      <c r="N11" s="527"/>
      <c r="O11" s="116"/>
      <c r="Q11" s="114"/>
      <c r="S11" s="412" t="s">
        <v>126</v>
      </c>
      <c r="T11" s="1142" t="s">
        <v>167</v>
      </c>
      <c r="U11" s="1142"/>
      <c r="V11" s="1142"/>
      <c r="W11" s="1142"/>
      <c r="X11" s="1142"/>
      <c r="Y11" s="1142"/>
      <c r="Z11" s="1142"/>
      <c r="AA11" s="1142"/>
      <c r="AB11" s="1142"/>
      <c r="AC11" s="1142"/>
    </row>
    <row r="12" spans="1:32" ht="29" customHeight="1" x14ac:dyDescent="0.55000000000000004">
      <c r="A12" s="114"/>
      <c r="C12" s="412" t="s">
        <v>127</v>
      </c>
      <c r="D12" s="1141"/>
      <c r="E12" s="1141"/>
      <c r="F12" s="1141"/>
      <c r="G12" s="1141"/>
      <c r="H12" s="1141"/>
      <c r="I12" s="1141"/>
      <c r="J12" s="1141"/>
      <c r="K12" s="1141"/>
      <c r="L12" s="1141"/>
      <c r="M12" s="1141"/>
      <c r="N12" s="527"/>
      <c r="O12" s="116"/>
      <c r="Q12" s="114"/>
      <c r="S12" s="412" t="s">
        <v>127</v>
      </c>
      <c r="T12" s="1142" t="s">
        <v>168</v>
      </c>
      <c r="U12" s="1142"/>
      <c r="V12" s="1142"/>
      <c r="W12" s="1142"/>
      <c r="X12" s="1142"/>
      <c r="Y12" s="1142"/>
      <c r="Z12" s="1142"/>
      <c r="AA12" s="1142"/>
      <c r="AB12" s="1142"/>
      <c r="AC12" s="1142"/>
    </row>
    <row r="13" spans="1:32" ht="32" customHeight="1" x14ac:dyDescent="0.55000000000000004">
      <c r="A13" s="114"/>
      <c r="C13" s="412" t="s">
        <v>129</v>
      </c>
      <c r="D13" s="1141"/>
      <c r="E13" s="1141"/>
      <c r="F13" s="1141"/>
      <c r="G13" s="1141"/>
      <c r="H13" s="1141"/>
      <c r="I13" s="1141"/>
      <c r="J13" s="1141"/>
      <c r="K13" s="1141"/>
      <c r="L13" s="1141"/>
      <c r="M13" s="1141"/>
      <c r="N13" s="527"/>
      <c r="O13" s="116"/>
      <c r="Q13" s="114"/>
      <c r="S13" s="412" t="s">
        <v>129</v>
      </c>
      <c r="T13" s="1142" t="s">
        <v>169</v>
      </c>
      <c r="U13" s="1142"/>
      <c r="V13" s="1142"/>
      <c r="W13" s="1142"/>
      <c r="X13" s="1142"/>
      <c r="Y13" s="1142"/>
      <c r="Z13" s="1142"/>
      <c r="AA13" s="1142"/>
      <c r="AB13" s="1142"/>
      <c r="AC13" s="1142"/>
    </row>
    <row r="14" spans="1:32" ht="38.4" customHeight="1" x14ac:dyDescent="0.55000000000000004">
      <c r="A14" s="114"/>
      <c r="C14" s="435" t="s">
        <v>130</v>
      </c>
      <c r="D14" s="1141"/>
      <c r="E14" s="1141"/>
      <c r="F14" s="1141"/>
      <c r="G14" s="1141"/>
      <c r="H14" s="1141"/>
      <c r="I14" s="1141"/>
      <c r="J14" s="1141"/>
      <c r="K14" s="1141"/>
      <c r="L14" s="1141"/>
      <c r="M14" s="1141"/>
      <c r="N14" s="527"/>
      <c r="O14" s="116"/>
      <c r="Q14" s="114"/>
      <c r="S14" s="435" t="s">
        <v>130</v>
      </c>
      <c r="T14" s="1142" t="s">
        <v>170</v>
      </c>
      <c r="U14" s="1142"/>
      <c r="V14" s="1142"/>
      <c r="W14" s="1142"/>
      <c r="X14" s="1142"/>
      <c r="Y14" s="1142"/>
      <c r="Z14" s="1142"/>
      <c r="AA14" s="1142"/>
      <c r="AB14" s="1142"/>
      <c r="AC14" s="1142"/>
    </row>
    <row r="15" spans="1:32" ht="24" customHeight="1" x14ac:dyDescent="0.55000000000000004">
      <c r="A15" s="114"/>
      <c r="C15" s="412" t="s">
        <v>131</v>
      </c>
      <c r="D15" s="1141"/>
      <c r="E15" s="1141"/>
      <c r="F15" s="1141"/>
      <c r="G15" s="1141"/>
      <c r="H15" s="1141"/>
      <c r="I15" s="1141"/>
      <c r="J15" s="1141"/>
      <c r="K15" s="1141"/>
      <c r="L15" s="1141"/>
      <c r="M15" s="1141"/>
      <c r="N15" s="527"/>
      <c r="O15" s="116"/>
      <c r="Q15" s="114"/>
      <c r="S15" s="412" t="s">
        <v>131</v>
      </c>
      <c r="T15" s="1142" t="s">
        <v>171</v>
      </c>
      <c r="U15" s="1142"/>
      <c r="V15" s="1142"/>
      <c r="W15" s="1142"/>
      <c r="X15" s="1142"/>
      <c r="Y15" s="1142"/>
      <c r="Z15" s="1142"/>
      <c r="AA15" s="1142"/>
      <c r="AB15" s="1142"/>
      <c r="AC15" s="1142"/>
    </row>
    <row r="16" spans="1:32" ht="15" customHeight="1" x14ac:dyDescent="0.55000000000000004">
      <c r="A16" s="114"/>
      <c r="B16" s="114"/>
      <c r="C16" s="114"/>
      <c r="D16" s="114"/>
      <c r="E16" s="114"/>
      <c r="F16" s="114"/>
      <c r="G16" s="114"/>
      <c r="J16" s="117"/>
      <c r="K16" s="117"/>
      <c r="L16" s="117"/>
      <c r="M16" s="436" t="s">
        <v>132</v>
      </c>
      <c r="N16" s="436"/>
      <c r="O16" s="118"/>
      <c r="Q16" s="114"/>
      <c r="R16" s="114"/>
      <c r="S16" s="114"/>
      <c r="T16" s="114"/>
      <c r="U16" s="114"/>
      <c r="V16" s="114"/>
      <c r="W16" s="114"/>
      <c r="Z16" s="117"/>
      <c r="AA16" s="117"/>
      <c r="AB16" s="117"/>
      <c r="AC16" s="436" t="s">
        <v>132</v>
      </c>
    </row>
    <row r="17" spans="1:47" ht="9.65" customHeight="1" x14ac:dyDescent="0.55000000000000004">
      <c r="A17" s="114"/>
      <c r="B17" s="114"/>
      <c r="C17" s="114"/>
      <c r="D17" s="114"/>
      <c r="E17" s="114"/>
      <c r="F17" s="114"/>
      <c r="G17" s="114"/>
      <c r="J17" s="117"/>
      <c r="K17" s="117"/>
      <c r="L17" s="117"/>
      <c r="M17" s="117"/>
      <c r="N17" s="117"/>
      <c r="O17" s="118"/>
      <c r="Q17" s="114"/>
      <c r="R17" s="114"/>
      <c r="S17" s="114"/>
      <c r="T17" s="114"/>
      <c r="U17" s="114"/>
      <c r="V17" s="114"/>
      <c r="W17" s="114"/>
      <c r="Z17" s="117"/>
      <c r="AA17" s="117"/>
      <c r="AB17" s="117"/>
      <c r="AC17" s="117"/>
    </row>
    <row r="18" spans="1:47" ht="14" x14ac:dyDescent="0.55000000000000004">
      <c r="A18" s="1140" t="s">
        <v>172</v>
      </c>
      <c r="B18" s="1140"/>
      <c r="C18" s="1140"/>
      <c r="D18" s="1140"/>
      <c r="E18" s="1140"/>
      <c r="F18" s="1140"/>
      <c r="G18" s="1140"/>
      <c r="H18" s="1140"/>
      <c r="I18" s="1140"/>
      <c r="J18" s="1140"/>
      <c r="K18" s="1140"/>
      <c r="L18" s="1140"/>
      <c r="M18" s="1140"/>
      <c r="N18" s="523"/>
      <c r="O18" s="102"/>
      <c r="Q18" s="1140" t="s">
        <v>172</v>
      </c>
      <c r="R18" s="1140"/>
      <c r="S18" s="1140"/>
      <c r="T18" s="1140"/>
      <c r="U18" s="1140"/>
      <c r="V18" s="1140"/>
      <c r="W18" s="1140"/>
      <c r="X18" s="1140"/>
      <c r="Y18" s="1140"/>
      <c r="Z18" s="1140"/>
      <c r="AA18" s="1140"/>
      <c r="AB18" s="1140"/>
      <c r="AC18" s="1140"/>
    </row>
    <row r="19" spans="1:47" ht="9.75" customHeight="1" x14ac:dyDescent="0.55000000000000004">
      <c r="A19" s="114"/>
      <c r="B19" s="114"/>
      <c r="C19" s="114"/>
      <c r="D19" s="114"/>
      <c r="E19" s="114"/>
      <c r="F19" s="114"/>
      <c r="G19" s="114"/>
      <c r="H19" s="114"/>
      <c r="I19" s="114"/>
      <c r="J19" s="114"/>
      <c r="K19" s="114"/>
      <c r="L19" s="114"/>
      <c r="M19" s="114"/>
      <c r="N19" s="114"/>
      <c r="O19" s="115"/>
      <c r="Q19" s="114"/>
      <c r="R19" s="114"/>
      <c r="S19" s="114"/>
      <c r="T19" s="114"/>
      <c r="U19" s="114"/>
      <c r="V19" s="114"/>
      <c r="W19" s="114"/>
      <c r="X19" s="114"/>
      <c r="Y19" s="114"/>
      <c r="Z19" s="114"/>
      <c r="AA19" s="114"/>
      <c r="AB19" s="114"/>
      <c r="AC19" s="114"/>
    </row>
    <row r="20" spans="1:47" ht="14" x14ac:dyDescent="0.55000000000000004">
      <c r="A20" s="1146" t="s">
        <v>134</v>
      </c>
      <c r="B20" s="1146"/>
      <c r="C20" s="1146"/>
      <c r="D20" s="1146"/>
      <c r="E20" s="1146"/>
      <c r="F20" s="1146"/>
      <c r="G20" s="1146"/>
      <c r="H20" s="1146"/>
      <c r="I20" s="1146"/>
      <c r="J20" s="1146"/>
      <c r="K20" s="1146"/>
      <c r="L20" s="1146"/>
      <c r="M20" s="1146"/>
      <c r="N20" s="412"/>
      <c r="O20" s="119"/>
      <c r="Q20" s="1146" t="s">
        <v>134</v>
      </c>
      <c r="R20" s="1146"/>
      <c r="S20" s="1146"/>
      <c r="T20" s="1146"/>
      <c r="U20" s="1146"/>
      <c r="V20" s="1146"/>
      <c r="W20" s="1146"/>
      <c r="X20" s="1146"/>
      <c r="Y20" s="1146"/>
      <c r="Z20" s="1146"/>
      <c r="AA20" s="1146"/>
      <c r="AB20" s="1146"/>
      <c r="AC20" s="1146"/>
    </row>
    <row r="21" spans="1:47" ht="9.75" customHeight="1" x14ac:dyDescent="0.55000000000000004">
      <c r="A21" s="114"/>
      <c r="B21" s="114"/>
      <c r="C21" s="114"/>
      <c r="D21" s="114"/>
      <c r="E21" s="114"/>
      <c r="F21" s="114"/>
      <c r="G21" s="114"/>
      <c r="H21" s="114"/>
      <c r="I21" s="114"/>
      <c r="J21" s="114"/>
      <c r="K21" s="114"/>
      <c r="L21" s="114"/>
      <c r="M21" s="114"/>
      <c r="N21" s="114"/>
      <c r="O21" s="115"/>
      <c r="Q21" s="114"/>
      <c r="R21" s="114"/>
      <c r="S21" s="114"/>
      <c r="T21" s="114"/>
      <c r="U21" s="114"/>
      <c r="V21" s="114"/>
      <c r="W21" s="114"/>
      <c r="X21" s="114"/>
      <c r="Y21" s="114"/>
      <c r="Z21" s="114"/>
      <c r="AA21" s="114"/>
      <c r="AB21" s="114"/>
      <c r="AC21" s="114"/>
    </row>
    <row r="22" spans="1:47" ht="30" customHeight="1" x14ac:dyDescent="0.55000000000000004">
      <c r="A22" s="1147" t="s">
        <v>135</v>
      </c>
      <c r="B22" s="1148"/>
      <c r="C22" s="1144"/>
      <c r="D22" s="1144"/>
      <c r="E22" s="1144"/>
      <c r="F22" s="1144"/>
      <c r="G22" s="1144"/>
      <c r="H22" s="1144"/>
      <c r="I22" s="1144"/>
      <c r="J22" s="1144"/>
      <c r="K22" s="1144"/>
      <c r="L22" s="1144"/>
      <c r="M22" s="1145"/>
      <c r="N22" s="527"/>
      <c r="O22" s="116"/>
      <c r="P22" s="120"/>
      <c r="Q22" s="1168" t="s">
        <v>135</v>
      </c>
      <c r="R22" s="1169"/>
      <c r="S22" s="1182" t="s">
        <v>173</v>
      </c>
      <c r="T22" s="1149"/>
      <c r="U22" s="1149"/>
      <c r="V22" s="1149"/>
      <c r="W22" s="1149"/>
      <c r="X22" s="1149"/>
      <c r="Y22" s="1149"/>
      <c r="Z22" s="1149"/>
      <c r="AA22" s="1149"/>
      <c r="AB22" s="1149"/>
      <c r="AC22" s="1150"/>
      <c r="AD22" s="120"/>
      <c r="AE22" s="120"/>
      <c r="AF22" s="120"/>
      <c r="AG22" s="120"/>
      <c r="AH22" s="120"/>
      <c r="AI22" s="120"/>
      <c r="AJ22" s="120"/>
      <c r="AK22" s="120"/>
      <c r="AL22" s="120"/>
      <c r="AM22" s="120"/>
      <c r="AN22" s="120"/>
      <c r="AO22" s="120"/>
      <c r="AP22" s="120"/>
      <c r="AQ22" s="120"/>
      <c r="AR22" s="120"/>
      <c r="AS22" s="120"/>
      <c r="AT22" s="120"/>
      <c r="AU22" s="120"/>
    </row>
    <row r="23" spans="1:47" ht="30" customHeight="1" x14ac:dyDescent="0.55000000000000004">
      <c r="A23" s="1168" t="s">
        <v>174</v>
      </c>
      <c r="B23" s="1169"/>
      <c r="C23" s="1144"/>
      <c r="D23" s="1144"/>
      <c r="E23" s="1144"/>
      <c r="F23" s="1144"/>
      <c r="G23" s="1144"/>
      <c r="H23" s="1144"/>
      <c r="I23" s="1144"/>
      <c r="J23" s="1144"/>
      <c r="K23" s="1144"/>
      <c r="L23" s="1144"/>
      <c r="M23" s="1145"/>
      <c r="N23" s="527"/>
      <c r="O23" s="116"/>
      <c r="Q23" s="1168" t="s">
        <v>174</v>
      </c>
      <c r="R23" s="1169"/>
      <c r="S23" s="1182" t="s">
        <v>449</v>
      </c>
      <c r="T23" s="1149"/>
      <c r="U23" s="1149"/>
      <c r="V23" s="1149"/>
      <c r="W23" s="1149"/>
      <c r="X23" s="1149"/>
      <c r="Y23" s="1149"/>
      <c r="Z23" s="1149"/>
      <c r="AA23" s="1149"/>
      <c r="AB23" s="1149"/>
      <c r="AC23" s="1150"/>
    </row>
    <row r="24" spans="1:47" ht="43.5" customHeight="1" x14ac:dyDescent="0.55000000000000004">
      <c r="A24" s="1170" t="s">
        <v>175</v>
      </c>
      <c r="B24" s="1171"/>
      <c r="C24" s="405"/>
      <c r="D24" s="414" t="s">
        <v>187</v>
      </c>
      <c r="E24" s="164"/>
      <c r="F24" s="414" t="s">
        <v>118</v>
      </c>
      <c r="G24" s="164"/>
      <c r="H24" s="414" t="s">
        <v>119</v>
      </c>
      <c r="I24" s="164"/>
      <c r="J24" s="1143" t="s">
        <v>188</v>
      </c>
      <c r="K24" s="1143"/>
      <c r="L24" s="1144"/>
      <c r="M24" s="1145"/>
      <c r="N24" s="527"/>
      <c r="O24" s="121"/>
      <c r="Q24" s="1183" t="s">
        <v>175</v>
      </c>
      <c r="R24" s="1184"/>
      <c r="S24" s="405"/>
      <c r="T24" s="414" t="s">
        <v>187</v>
      </c>
      <c r="U24" s="437" t="s">
        <v>437</v>
      </c>
      <c r="V24" s="414" t="s">
        <v>118</v>
      </c>
      <c r="W24" s="438" t="s">
        <v>113</v>
      </c>
      <c r="X24" s="414" t="s">
        <v>119</v>
      </c>
      <c r="Y24" s="437" t="s">
        <v>113</v>
      </c>
      <c r="Z24" s="414" t="s">
        <v>188</v>
      </c>
      <c r="AA24" s="164"/>
      <c r="AB24" s="1144"/>
      <c r="AC24" s="1145"/>
    </row>
    <row r="25" spans="1:47" ht="9" customHeight="1" x14ac:dyDescent="0.2">
      <c r="A25" s="114"/>
      <c r="B25" s="114"/>
      <c r="C25" s="114"/>
      <c r="D25" s="114"/>
      <c r="E25" s="114"/>
      <c r="F25" s="114"/>
      <c r="G25" s="114"/>
      <c r="H25" s="155"/>
      <c r="I25" s="114"/>
      <c r="J25" s="114"/>
      <c r="K25" s="114"/>
      <c r="L25" s="114"/>
      <c r="M25" s="114"/>
      <c r="N25" s="114"/>
      <c r="O25" s="115"/>
      <c r="Q25" s="114"/>
      <c r="R25" s="114"/>
      <c r="S25" s="114"/>
      <c r="T25" s="114"/>
      <c r="U25" s="114"/>
      <c r="V25" s="114"/>
      <c r="W25" s="114"/>
      <c r="X25" s="155"/>
      <c r="Y25" s="114"/>
      <c r="Z25" s="114"/>
      <c r="AA25" s="114"/>
      <c r="AB25" s="114"/>
      <c r="AC25" s="114"/>
    </row>
    <row r="26" spans="1:47" ht="15" customHeight="1" x14ac:dyDescent="0.55000000000000004">
      <c r="A26" s="1158" t="s">
        <v>139</v>
      </c>
      <c r="B26" s="1157" t="s">
        <v>140</v>
      </c>
      <c r="C26" s="1151" t="s">
        <v>141</v>
      </c>
      <c r="D26" s="1151" t="s">
        <v>142</v>
      </c>
      <c r="E26" s="1155" t="s">
        <v>143</v>
      </c>
      <c r="F26" s="1155" t="s">
        <v>144</v>
      </c>
      <c r="G26" s="1153" t="s">
        <v>145</v>
      </c>
      <c r="H26" s="1156" t="s">
        <v>146</v>
      </c>
      <c r="I26" s="1159" t="s">
        <v>176</v>
      </c>
      <c r="J26" s="1151" t="s">
        <v>148</v>
      </c>
      <c r="K26" s="1161"/>
      <c r="L26" s="1161"/>
      <c r="M26" s="1162"/>
      <c r="N26" s="412"/>
      <c r="O26" s="119"/>
      <c r="Q26" s="1156" t="s">
        <v>139</v>
      </c>
      <c r="R26" s="1156" t="s">
        <v>140</v>
      </c>
      <c r="S26" s="1153" t="s">
        <v>141</v>
      </c>
      <c r="T26" s="1153" t="s">
        <v>142</v>
      </c>
      <c r="U26" s="1155" t="s">
        <v>143</v>
      </c>
      <c r="V26" s="1155" t="s">
        <v>144</v>
      </c>
      <c r="W26" s="1153" t="s">
        <v>145</v>
      </c>
      <c r="X26" s="1156" t="s">
        <v>146</v>
      </c>
      <c r="Y26" s="1159" t="s">
        <v>176</v>
      </c>
      <c r="Z26" s="1151" t="s">
        <v>148</v>
      </c>
      <c r="AA26" s="1161"/>
      <c r="AB26" s="1161"/>
      <c r="AC26" s="1162"/>
    </row>
    <row r="27" spans="1:47" ht="15" customHeight="1" x14ac:dyDescent="0.55000000000000004">
      <c r="A27" s="1153"/>
      <c r="B27" s="1152"/>
      <c r="C27" s="1152"/>
      <c r="D27" s="1152"/>
      <c r="E27" s="1155"/>
      <c r="F27" s="1155"/>
      <c r="G27" s="1154"/>
      <c r="H27" s="1180"/>
      <c r="I27" s="1181"/>
      <c r="J27" s="1152"/>
      <c r="K27" s="1163"/>
      <c r="L27" s="1163"/>
      <c r="M27" s="1164"/>
      <c r="N27" s="412"/>
      <c r="O27" s="119"/>
      <c r="Q27" s="1180"/>
      <c r="R27" s="1180"/>
      <c r="S27" s="1154"/>
      <c r="T27" s="1154"/>
      <c r="U27" s="1155"/>
      <c r="V27" s="1155"/>
      <c r="W27" s="1154"/>
      <c r="X27" s="1180"/>
      <c r="Y27" s="1181"/>
      <c r="Z27" s="1152"/>
      <c r="AA27" s="1163"/>
      <c r="AB27" s="1163"/>
      <c r="AC27" s="1164"/>
    </row>
    <row r="28" spans="1:47" ht="21" customHeight="1" x14ac:dyDescent="0.55000000000000004">
      <c r="A28" s="122"/>
      <c r="B28" s="123"/>
      <c r="C28" s="124"/>
      <c r="D28" s="125"/>
      <c r="E28" s="156"/>
      <c r="F28" s="156"/>
      <c r="G28" s="165"/>
      <c r="H28" s="126"/>
      <c r="I28" s="127"/>
      <c r="J28" s="1165"/>
      <c r="K28" s="1166"/>
      <c r="L28" s="1166"/>
      <c r="M28" s="1167"/>
      <c r="N28" s="528"/>
      <c r="O28" s="128"/>
      <c r="P28" s="113"/>
      <c r="Q28" s="444" t="s">
        <v>177</v>
      </c>
      <c r="R28" s="439" t="s">
        <v>178</v>
      </c>
      <c r="S28" s="440" t="s">
        <v>179</v>
      </c>
      <c r="T28" s="441" t="s">
        <v>180</v>
      </c>
      <c r="U28" s="432"/>
      <c r="V28" s="432"/>
      <c r="W28" s="442">
        <v>2</v>
      </c>
      <c r="X28" s="126"/>
      <c r="Y28" s="127"/>
      <c r="Z28" s="1165"/>
      <c r="AA28" s="1166"/>
      <c r="AB28" s="1166"/>
      <c r="AC28" s="1167"/>
      <c r="AD28" s="113"/>
    </row>
    <row r="29" spans="1:47" ht="21" customHeight="1" x14ac:dyDescent="0.55000000000000004">
      <c r="A29" s="129"/>
      <c r="B29" s="130"/>
      <c r="C29" s="131"/>
      <c r="D29" s="132"/>
      <c r="E29" s="157"/>
      <c r="F29" s="157"/>
      <c r="G29" s="166"/>
      <c r="H29" s="134"/>
      <c r="I29" s="135"/>
      <c r="J29" s="1134"/>
      <c r="K29" s="1135"/>
      <c r="L29" s="1135"/>
      <c r="M29" s="1136"/>
      <c r="N29" s="528"/>
      <c r="O29" s="128"/>
      <c r="Q29" s="427" t="s">
        <v>181</v>
      </c>
      <c r="R29" s="419" t="s">
        <v>178</v>
      </c>
      <c r="S29" s="420" t="s">
        <v>179</v>
      </c>
      <c r="T29" s="421" t="s">
        <v>180</v>
      </c>
      <c r="U29" s="433"/>
      <c r="V29" s="433"/>
      <c r="W29" s="443">
        <v>2</v>
      </c>
      <c r="X29" s="134"/>
      <c r="Y29" s="135"/>
      <c r="Z29" s="1134"/>
      <c r="AA29" s="1135"/>
      <c r="AB29" s="1135"/>
      <c r="AC29" s="1136"/>
    </row>
    <row r="30" spans="1:47" ht="21" customHeight="1" x14ac:dyDescent="0.55000000000000004">
      <c r="A30" s="129"/>
      <c r="B30" s="130"/>
      <c r="C30" s="131"/>
      <c r="D30" s="132"/>
      <c r="E30" s="157"/>
      <c r="F30" s="157"/>
      <c r="G30" s="166"/>
      <c r="H30" s="134"/>
      <c r="I30" s="135"/>
      <c r="J30" s="1134"/>
      <c r="K30" s="1135"/>
      <c r="L30" s="1135"/>
      <c r="M30" s="1136"/>
      <c r="N30" s="528"/>
      <c r="O30" s="128"/>
      <c r="Q30" s="427" t="s">
        <v>182</v>
      </c>
      <c r="R30" s="419" t="s">
        <v>178</v>
      </c>
      <c r="S30" s="420" t="s">
        <v>179</v>
      </c>
      <c r="T30" s="421" t="s">
        <v>180</v>
      </c>
      <c r="U30" s="433"/>
      <c r="V30" s="433"/>
      <c r="W30" s="443">
        <v>1</v>
      </c>
      <c r="X30" s="134"/>
      <c r="Y30" s="135"/>
      <c r="Z30" s="1134"/>
      <c r="AA30" s="1135"/>
      <c r="AB30" s="1135"/>
      <c r="AC30" s="1136"/>
    </row>
    <row r="31" spans="1:47" ht="21" customHeight="1" x14ac:dyDescent="0.55000000000000004">
      <c r="A31" s="129"/>
      <c r="B31" s="130"/>
      <c r="C31" s="131"/>
      <c r="D31" s="132"/>
      <c r="E31" s="157"/>
      <c r="F31" s="157"/>
      <c r="G31" s="166"/>
      <c r="H31" s="134"/>
      <c r="I31" s="135"/>
      <c r="J31" s="1134"/>
      <c r="K31" s="1135"/>
      <c r="L31" s="1135"/>
      <c r="M31" s="1136"/>
      <c r="N31" s="528"/>
      <c r="O31" s="128"/>
      <c r="Q31" s="427" t="s">
        <v>183</v>
      </c>
      <c r="R31" s="419" t="s">
        <v>184</v>
      </c>
      <c r="S31" s="420" t="s">
        <v>179</v>
      </c>
      <c r="T31" s="421" t="s">
        <v>185</v>
      </c>
      <c r="U31" s="433"/>
      <c r="V31" s="433"/>
      <c r="W31" s="443">
        <v>1</v>
      </c>
      <c r="X31" s="134"/>
      <c r="Y31" s="135"/>
      <c r="Z31" s="1134"/>
      <c r="AA31" s="1135"/>
      <c r="AB31" s="1135"/>
      <c r="AC31" s="1136"/>
    </row>
    <row r="32" spans="1:47" ht="21" customHeight="1" x14ac:dyDescent="0.55000000000000004">
      <c r="A32" s="129"/>
      <c r="B32" s="130"/>
      <c r="C32" s="131"/>
      <c r="D32" s="132"/>
      <c r="E32" s="157"/>
      <c r="F32" s="157"/>
      <c r="G32" s="166"/>
      <c r="H32" s="134"/>
      <c r="I32" s="135"/>
      <c r="J32" s="1134"/>
      <c r="K32" s="1135"/>
      <c r="L32" s="1135"/>
      <c r="M32" s="1136"/>
      <c r="N32" s="528"/>
      <c r="O32" s="128"/>
      <c r="Q32" s="427" t="s">
        <v>158</v>
      </c>
      <c r="R32" s="419" t="s">
        <v>184</v>
      </c>
      <c r="S32" s="420" t="s">
        <v>179</v>
      </c>
      <c r="T32" s="421" t="s">
        <v>185</v>
      </c>
      <c r="U32" s="433"/>
      <c r="V32" s="433"/>
      <c r="W32" s="158"/>
      <c r="X32" s="424">
        <v>100</v>
      </c>
      <c r="Y32" s="425">
        <v>30.28</v>
      </c>
      <c r="Z32" s="1134"/>
      <c r="AA32" s="1135"/>
      <c r="AB32" s="1135"/>
      <c r="AC32" s="1136"/>
    </row>
    <row r="33" spans="1:29" ht="21" customHeight="1" x14ac:dyDescent="0.55000000000000004">
      <c r="A33" s="129"/>
      <c r="B33" s="130"/>
      <c r="C33" s="131"/>
      <c r="D33" s="132"/>
      <c r="E33" s="159"/>
      <c r="F33" s="159"/>
      <c r="G33" s="167"/>
      <c r="H33" s="139"/>
      <c r="I33" s="140"/>
      <c r="J33" s="1134"/>
      <c r="K33" s="1135"/>
      <c r="L33" s="1135"/>
      <c r="M33" s="1136"/>
      <c r="N33" s="528"/>
      <c r="O33" s="128"/>
      <c r="Q33" s="445" t="s">
        <v>186</v>
      </c>
      <c r="R33" s="160"/>
      <c r="S33" s="446" t="s">
        <v>179</v>
      </c>
      <c r="T33" s="428" t="s">
        <v>160</v>
      </c>
      <c r="U33" s="429" t="s">
        <v>161</v>
      </c>
      <c r="V33" s="429" t="s">
        <v>162</v>
      </c>
      <c r="W33" s="447">
        <v>1</v>
      </c>
      <c r="X33" s="139"/>
      <c r="Y33" s="140"/>
      <c r="Z33" s="1134"/>
      <c r="AA33" s="1135"/>
      <c r="AB33" s="1135"/>
      <c r="AC33" s="1136"/>
    </row>
    <row r="34" spans="1:29" ht="21" customHeight="1" x14ac:dyDescent="0.55000000000000004">
      <c r="A34" s="129"/>
      <c r="B34" s="130"/>
      <c r="C34" s="131"/>
      <c r="D34" s="132"/>
      <c r="E34" s="157"/>
      <c r="F34" s="157"/>
      <c r="G34" s="166"/>
      <c r="H34" s="134"/>
      <c r="I34" s="135"/>
      <c r="J34" s="1134"/>
      <c r="K34" s="1135"/>
      <c r="L34" s="1135"/>
      <c r="M34" s="1136"/>
      <c r="N34" s="528"/>
      <c r="O34" s="128"/>
      <c r="Q34" s="129"/>
      <c r="R34" s="130"/>
      <c r="S34" s="131"/>
      <c r="T34" s="132"/>
      <c r="U34" s="157"/>
      <c r="V34" s="157"/>
      <c r="W34" s="133"/>
      <c r="X34" s="134"/>
      <c r="Y34" s="135"/>
      <c r="Z34" s="1134"/>
      <c r="AA34" s="1135"/>
      <c r="AB34" s="1135"/>
      <c r="AC34" s="1136"/>
    </row>
    <row r="35" spans="1:29" ht="21" customHeight="1" x14ac:dyDescent="0.55000000000000004">
      <c r="A35" s="129"/>
      <c r="B35" s="130"/>
      <c r="C35" s="131"/>
      <c r="D35" s="132"/>
      <c r="E35" s="157"/>
      <c r="F35" s="157"/>
      <c r="G35" s="166"/>
      <c r="H35" s="134"/>
      <c r="I35" s="135"/>
      <c r="J35" s="1134"/>
      <c r="K35" s="1135"/>
      <c r="L35" s="1135"/>
      <c r="M35" s="1136"/>
      <c r="N35" s="528"/>
      <c r="O35" s="128"/>
      <c r="Q35" s="129"/>
      <c r="R35" s="130"/>
      <c r="S35" s="131"/>
      <c r="T35" s="132"/>
      <c r="U35" s="157"/>
      <c r="V35" s="157"/>
      <c r="W35" s="133"/>
      <c r="X35" s="134"/>
      <c r="Y35" s="135"/>
      <c r="Z35" s="1134"/>
      <c r="AA35" s="1135"/>
      <c r="AB35" s="1135"/>
      <c r="AC35" s="1136"/>
    </row>
    <row r="36" spans="1:29" ht="21" customHeight="1" x14ac:dyDescent="0.55000000000000004">
      <c r="A36" s="129"/>
      <c r="B36" s="130"/>
      <c r="C36" s="131"/>
      <c r="D36" s="132"/>
      <c r="E36" s="157"/>
      <c r="F36" s="157"/>
      <c r="G36" s="166"/>
      <c r="H36" s="134"/>
      <c r="I36" s="135"/>
      <c r="J36" s="1134"/>
      <c r="K36" s="1135"/>
      <c r="L36" s="1135"/>
      <c r="M36" s="1136"/>
      <c r="N36" s="528"/>
      <c r="O36" s="128"/>
      <c r="Q36" s="129"/>
      <c r="R36" s="130"/>
      <c r="S36" s="131"/>
      <c r="T36" s="132"/>
      <c r="U36" s="157"/>
      <c r="V36" s="157"/>
      <c r="W36" s="133"/>
      <c r="X36" s="134"/>
      <c r="Y36" s="135"/>
      <c r="Z36" s="1134"/>
      <c r="AA36" s="1135"/>
      <c r="AB36" s="1135"/>
      <c r="AC36" s="1136"/>
    </row>
    <row r="37" spans="1:29" ht="21" customHeight="1" x14ac:dyDescent="0.55000000000000004">
      <c r="A37" s="129"/>
      <c r="B37" s="130"/>
      <c r="C37" s="131"/>
      <c r="D37" s="132"/>
      <c r="E37" s="161"/>
      <c r="F37" s="161"/>
      <c r="G37" s="168"/>
      <c r="H37" s="144"/>
      <c r="I37" s="145"/>
      <c r="J37" s="1134"/>
      <c r="K37" s="1135"/>
      <c r="L37" s="1135"/>
      <c r="M37" s="1136"/>
      <c r="N37" s="528"/>
      <c r="O37" s="128"/>
      <c r="Q37" s="129"/>
      <c r="R37" s="130"/>
      <c r="S37" s="131"/>
      <c r="T37" s="132"/>
      <c r="U37" s="161"/>
      <c r="V37" s="161"/>
      <c r="W37" s="143"/>
      <c r="X37" s="144"/>
      <c r="Y37" s="145"/>
      <c r="Z37" s="1134"/>
      <c r="AA37" s="1135"/>
      <c r="AB37" s="1135"/>
      <c r="AC37" s="1136"/>
    </row>
    <row r="38" spans="1:29" ht="21" customHeight="1" x14ac:dyDescent="0.55000000000000004">
      <c r="A38" s="129"/>
      <c r="B38" s="130"/>
      <c r="C38" s="131"/>
      <c r="D38" s="132"/>
      <c r="E38" s="157"/>
      <c r="F38" s="157"/>
      <c r="G38" s="166"/>
      <c r="H38" s="134"/>
      <c r="I38" s="135"/>
      <c r="J38" s="1134"/>
      <c r="K38" s="1135"/>
      <c r="L38" s="1135"/>
      <c r="M38" s="1136"/>
      <c r="N38" s="528"/>
      <c r="O38" s="128"/>
      <c r="Q38" s="129"/>
      <c r="R38" s="130"/>
      <c r="S38" s="131"/>
      <c r="T38" s="132"/>
      <c r="U38" s="157"/>
      <c r="V38" s="157"/>
      <c r="W38" s="133"/>
      <c r="X38" s="134"/>
      <c r="Y38" s="135"/>
      <c r="Z38" s="1134"/>
      <c r="AA38" s="1135"/>
      <c r="AB38" s="1135"/>
      <c r="AC38" s="1136"/>
    </row>
    <row r="39" spans="1:29" ht="21" customHeight="1" x14ac:dyDescent="0.55000000000000004">
      <c r="A39" s="129"/>
      <c r="B39" s="130"/>
      <c r="C39" s="131"/>
      <c r="D39" s="132"/>
      <c r="E39" s="157"/>
      <c r="F39" s="157"/>
      <c r="G39" s="166"/>
      <c r="H39" s="134"/>
      <c r="I39" s="135"/>
      <c r="J39" s="1134"/>
      <c r="K39" s="1135"/>
      <c r="L39" s="1135"/>
      <c r="M39" s="1136"/>
      <c r="N39" s="528"/>
      <c r="O39" s="128"/>
      <c r="Q39" s="129"/>
      <c r="R39" s="130"/>
      <c r="S39" s="131"/>
      <c r="T39" s="132"/>
      <c r="U39" s="157"/>
      <c r="V39" s="157"/>
      <c r="W39" s="133"/>
      <c r="X39" s="134"/>
      <c r="Y39" s="135"/>
      <c r="Z39" s="1134"/>
      <c r="AA39" s="1135"/>
      <c r="AB39" s="1135"/>
      <c r="AC39" s="1136"/>
    </row>
    <row r="40" spans="1:29" ht="21" customHeight="1" x14ac:dyDescent="0.55000000000000004">
      <c r="A40" s="129"/>
      <c r="B40" s="130"/>
      <c r="C40" s="131"/>
      <c r="D40" s="132"/>
      <c r="E40" s="161"/>
      <c r="F40" s="161"/>
      <c r="G40" s="168"/>
      <c r="H40" s="144"/>
      <c r="I40" s="145"/>
      <c r="J40" s="1134"/>
      <c r="K40" s="1135"/>
      <c r="L40" s="1135"/>
      <c r="M40" s="1136"/>
      <c r="N40" s="528"/>
      <c r="O40" s="128"/>
      <c r="Q40" s="129"/>
      <c r="R40" s="130"/>
      <c r="S40" s="131"/>
      <c r="T40" s="132"/>
      <c r="U40" s="161"/>
      <c r="V40" s="161"/>
      <c r="W40" s="143"/>
      <c r="X40" s="144"/>
      <c r="Y40" s="145"/>
      <c r="Z40" s="1134"/>
      <c r="AA40" s="1135"/>
      <c r="AB40" s="1135"/>
      <c r="AC40" s="1136"/>
    </row>
    <row r="41" spans="1:29" ht="21" customHeight="1" x14ac:dyDescent="0.55000000000000004">
      <c r="A41" s="129"/>
      <c r="B41" s="130"/>
      <c r="C41" s="131"/>
      <c r="D41" s="132"/>
      <c r="E41" s="157"/>
      <c r="F41" s="157"/>
      <c r="G41" s="166"/>
      <c r="H41" s="134"/>
      <c r="I41" s="135"/>
      <c r="J41" s="1134"/>
      <c r="K41" s="1135"/>
      <c r="L41" s="1135"/>
      <c r="M41" s="1136"/>
      <c r="N41" s="528"/>
      <c r="O41" s="128"/>
      <c r="Q41" s="129"/>
      <c r="R41" s="130"/>
      <c r="S41" s="131"/>
      <c r="T41" s="132"/>
      <c r="U41" s="157"/>
      <c r="V41" s="157"/>
      <c r="W41" s="133"/>
      <c r="X41" s="134"/>
      <c r="Y41" s="135"/>
      <c r="Z41" s="1134"/>
      <c r="AA41" s="1135"/>
      <c r="AB41" s="1135"/>
      <c r="AC41" s="1136"/>
    </row>
    <row r="42" spans="1:29" ht="21" customHeight="1" x14ac:dyDescent="0.55000000000000004">
      <c r="A42" s="129"/>
      <c r="B42" s="130"/>
      <c r="C42" s="131"/>
      <c r="D42" s="132"/>
      <c r="E42" s="157"/>
      <c r="F42" s="157"/>
      <c r="G42" s="166"/>
      <c r="H42" s="134"/>
      <c r="I42" s="135"/>
      <c r="J42" s="1134"/>
      <c r="K42" s="1135"/>
      <c r="L42" s="1135"/>
      <c r="M42" s="1136"/>
      <c r="N42" s="528"/>
      <c r="O42" s="128"/>
      <c r="Q42" s="129"/>
      <c r="R42" s="130"/>
      <c r="S42" s="131"/>
      <c r="T42" s="132"/>
      <c r="U42" s="157"/>
      <c r="V42" s="157"/>
      <c r="W42" s="133"/>
      <c r="X42" s="134"/>
      <c r="Y42" s="135"/>
      <c r="Z42" s="1134"/>
      <c r="AA42" s="1135"/>
      <c r="AB42" s="1135"/>
      <c r="AC42" s="1136"/>
    </row>
    <row r="43" spans="1:29" ht="21" customHeight="1" x14ac:dyDescent="0.55000000000000004">
      <c r="A43" s="129"/>
      <c r="B43" s="130"/>
      <c r="C43" s="131"/>
      <c r="D43" s="132"/>
      <c r="E43" s="161"/>
      <c r="F43" s="161"/>
      <c r="G43" s="168"/>
      <c r="H43" s="144"/>
      <c r="I43" s="145"/>
      <c r="J43" s="1134"/>
      <c r="K43" s="1135"/>
      <c r="L43" s="1135"/>
      <c r="M43" s="1136"/>
      <c r="N43" s="528"/>
      <c r="O43" s="128"/>
      <c r="Q43" s="129"/>
      <c r="R43" s="130"/>
      <c r="S43" s="131"/>
      <c r="T43" s="132"/>
      <c r="U43" s="161"/>
      <c r="V43" s="161"/>
      <c r="W43" s="143"/>
      <c r="X43" s="144"/>
      <c r="Y43" s="145"/>
      <c r="Z43" s="1134"/>
      <c r="AA43" s="1135"/>
      <c r="AB43" s="1135"/>
      <c r="AC43" s="1136"/>
    </row>
    <row r="44" spans="1:29" ht="21" customHeight="1" x14ac:dyDescent="0.55000000000000004">
      <c r="A44" s="129"/>
      <c r="B44" s="130"/>
      <c r="C44" s="131"/>
      <c r="D44" s="132"/>
      <c r="E44" s="159"/>
      <c r="F44" s="159"/>
      <c r="G44" s="167"/>
      <c r="H44" s="139"/>
      <c r="I44" s="140"/>
      <c r="J44" s="1134"/>
      <c r="K44" s="1135"/>
      <c r="L44" s="1135"/>
      <c r="M44" s="1136"/>
      <c r="N44" s="528"/>
      <c r="O44" s="128"/>
      <c r="Q44" s="129"/>
      <c r="R44" s="130"/>
      <c r="S44" s="131"/>
      <c r="T44" s="132"/>
      <c r="U44" s="159"/>
      <c r="V44" s="159"/>
      <c r="W44" s="138"/>
      <c r="X44" s="139"/>
      <c r="Y44" s="140"/>
      <c r="Z44" s="1134"/>
      <c r="AA44" s="1135"/>
      <c r="AB44" s="1135"/>
      <c r="AC44" s="1136"/>
    </row>
    <row r="45" spans="1:29" ht="21" customHeight="1" x14ac:dyDescent="0.55000000000000004">
      <c r="A45" s="129"/>
      <c r="B45" s="130"/>
      <c r="C45" s="131"/>
      <c r="D45" s="132"/>
      <c r="E45" s="157"/>
      <c r="F45" s="157"/>
      <c r="G45" s="166"/>
      <c r="H45" s="134"/>
      <c r="I45" s="135"/>
      <c r="J45" s="1134"/>
      <c r="K45" s="1135"/>
      <c r="L45" s="1135"/>
      <c r="M45" s="1136"/>
      <c r="N45" s="528"/>
      <c r="O45" s="128"/>
      <c r="Q45" s="129"/>
      <c r="R45" s="130"/>
      <c r="S45" s="131"/>
      <c r="T45" s="132"/>
      <c r="U45" s="157"/>
      <c r="V45" s="157"/>
      <c r="W45" s="133"/>
      <c r="X45" s="134"/>
      <c r="Y45" s="135"/>
      <c r="Z45" s="1134"/>
      <c r="AA45" s="1135"/>
      <c r="AB45" s="1135"/>
      <c r="AC45" s="1136"/>
    </row>
    <row r="46" spans="1:29" ht="21" customHeight="1" x14ac:dyDescent="0.55000000000000004">
      <c r="A46" s="146"/>
      <c r="B46" s="147"/>
      <c r="C46" s="148"/>
      <c r="D46" s="149"/>
      <c r="E46" s="162"/>
      <c r="F46" s="162"/>
      <c r="G46" s="169"/>
      <c r="H46" s="151"/>
      <c r="I46" s="152"/>
      <c r="J46" s="1137"/>
      <c r="K46" s="1138"/>
      <c r="L46" s="1138"/>
      <c r="M46" s="1139"/>
      <c r="N46" s="528"/>
      <c r="O46" s="128"/>
      <c r="Q46" s="146"/>
      <c r="R46" s="147"/>
      <c r="S46" s="148"/>
      <c r="T46" s="149"/>
      <c r="U46" s="162"/>
      <c r="V46" s="162"/>
      <c r="W46" s="150"/>
      <c r="X46" s="151"/>
      <c r="Y46" s="152"/>
      <c r="Z46" s="1137"/>
      <c r="AA46" s="1138"/>
      <c r="AB46" s="1138"/>
      <c r="AC46" s="1139"/>
    </row>
    <row r="47" spans="1:29" x14ac:dyDescent="0.55000000000000004">
      <c r="M47" s="153"/>
      <c r="N47" s="153"/>
      <c r="O47" s="154"/>
      <c r="AC47" s="153"/>
    </row>
  </sheetData>
  <sheetProtection algorithmName="SHA-512" hashValue="k9z/kxwKUAgZMYeLmaSKJ+Yo6F+AZqKeaxEAwpOC03QTjJah0ds3rA7Z9KYxPDDD/xqcfsOGJy97MIgKLJzavg==" saltValue="SQaotFGsBP8e7KbIefhkQw==" spinCount="100000" sheet="1" objects="1" scenarios="1"/>
  <mergeCells count="97">
    <mergeCell ref="K6:L6"/>
    <mergeCell ref="AA6:AB6"/>
    <mergeCell ref="A8:C8"/>
    <mergeCell ref="Q8:S8"/>
    <mergeCell ref="A1:M1"/>
    <mergeCell ref="Q1:AC1"/>
    <mergeCell ref="A3:M3"/>
    <mergeCell ref="Q3:AC3"/>
    <mergeCell ref="A4:M4"/>
    <mergeCell ref="Q4:AC4"/>
    <mergeCell ref="D11:M11"/>
    <mergeCell ref="T11:AC11"/>
    <mergeCell ref="D12:M12"/>
    <mergeCell ref="T12:AC12"/>
    <mergeCell ref="D13:M13"/>
    <mergeCell ref="T13:AC13"/>
    <mergeCell ref="D14:M14"/>
    <mergeCell ref="T14:AC14"/>
    <mergeCell ref="D15:M15"/>
    <mergeCell ref="T15:AC15"/>
    <mergeCell ref="A18:M18"/>
    <mergeCell ref="Q18:AC18"/>
    <mergeCell ref="A20:M20"/>
    <mergeCell ref="Q20:AC20"/>
    <mergeCell ref="A22:B22"/>
    <mergeCell ref="C22:M22"/>
    <mergeCell ref="Q22:R22"/>
    <mergeCell ref="S22:AC22"/>
    <mergeCell ref="F26:F27"/>
    <mergeCell ref="A23:B23"/>
    <mergeCell ref="C23:M23"/>
    <mergeCell ref="Q23:R23"/>
    <mergeCell ref="S23:AC23"/>
    <mergeCell ref="A24:B24"/>
    <mergeCell ref="Q24:R24"/>
    <mergeCell ref="A26:A27"/>
    <mergeCell ref="B26:B27"/>
    <mergeCell ref="C26:C27"/>
    <mergeCell ref="D26:D27"/>
    <mergeCell ref="E26:E27"/>
    <mergeCell ref="G26:G27"/>
    <mergeCell ref="H26:H27"/>
    <mergeCell ref="I26:I27"/>
    <mergeCell ref="J26:M27"/>
    <mergeCell ref="J29:M29"/>
    <mergeCell ref="Z29:AC29"/>
    <mergeCell ref="S26:S27"/>
    <mergeCell ref="T26:T27"/>
    <mergeCell ref="U26:U27"/>
    <mergeCell ref="V26:V27"/>
    <mergeCell ref="W26:W27"/>
    <mergeCell ref="X26:X27"/>
    <mergeCell ref="R26:R27"/>
    <mergeCell ref="Q26:Q27"/>
    <mergeCell ref="Y26:Y27"/>
    <mergeCell ref="Z26:AC27"/>
    <mergeCell ref="J28:M28"/>
    <mergeCell ref="Z28:AC28"/>
    <mergeCell ref="J30:M30"/>
    <mergeCell ref="Z30:AC30"/>
    <mergeCell ref="J31:M31"/>
    <mergeCell ref="Z31:AC31"/>
    <mergeCell ref="J32:M32"/>
    <mergeCell ref="Z32:AC32"/>
    <mergeCell ref="J33:M33"/>
    <mergeCell ref="Z33:AC33"/>
    <mergeCell ref="J34:M34"/>
    <mergeCell ref="Z34:AC34"/>
    <mergeCell ref="J35:M35"/>
    <mergeCell ref="Z35:AC35"/>
    <mergeCell ref="J36:M36"/>
    <mergeCell ref="Z36:AC36"/>
    <mergeCell ref="J37:M37"/>
    <mergeCell ref="Z37:AC37"/>
    <mergeCell ref="J38:M38"/>
    <mergeCell ref="Z38:AC38"/>
    <mergeCell ref="Z39:AC39"/>
    <mergeCell ref="J40:M40"/>
    <mergeCell ref="Z40:AC40"/>
    <mergeCell ref="J41:M41"/>
    <mergeCell ref="Z41:AC41"/>
    <mergeCell ref="J45:M45"/>
    <mergeCell ref="Z45:AC45"/>
    <mergeCell ref="J46:M46"/>
    <mergeCell ref="Z46:AC46"/>
    <mergeCell ref="F6:G6"/>
    <mergeCell ref="L24:M24"/>
    <mergeCell ref="AB24:AC24"/>
    <mergeCell ref="V6:W6"/>
    <mergeCell ref="J24:K24"/>
    <mergeCell ref="J42:M42"/>
    <mergeCell ref="Z42:AC42"/>
    <mergeCell ref="J43:M43"/>
    <mergeCell ref="Z43:AC43"/>
    <mergeCell ref="J44:M44"/>
    <mergeCell ref="Z44:AC44"/>
    <mergeCell ref="J39:M39"/>
  </mergeCells>
  <phoneticPr fontId="4"/>
  <conditionalFormatting sqref="A8 D11:G15 C22:C23">
    <cfRule type="cellIs" dxfId="41" priority="20" operator="equal">
      <formula>""</formula>
    </cfRule>
  </conditionalFormatting>
  <conditionalFormatting sqref="D24:E24">
    <cfRule type="cellIs" dxfId="40" priority="8" operator="equal">
      <formula>""</formula>
    </cfRule>
  </conditionalFormatting>
  <conditionalFormatting sqref="E6:F6">
    <cfRule type="cellIs" dxfId="39" priority="14" operator="equal">
      <formula>""</formula>
    </cfRule>
  </conditionalFormatting>
  <conditionalFormatting sqref="G24">
    <cfRule type="cellIs" dxfId="38" priority="10" operator="equal">
      <formula>""</formula>
    </cfRule>
  </conditionalFormatting>
  <conditionalFormatting sqref="I6">
    <cfRule type="cellIs" dxfId="37" priority="12" operator="equal">
      <formula>""</formula>
    </cfRule>
  </conditionalFormatting>
  <conditionalFormatting sqref="I24">
    <cfRule type="cellIs" dxfId="36" priority="9" operator="equal">
      <formula>""</formula>
    </cfRule>
  </conditionalFormatting>
  <conditionalFormatting sqref="K6">
    <cfRule type="cellIs" dxfId="35" priority="13" operator="equal">
      <formula>""</formula>
    </cfRule>
  </conditionalFormatting>
  <conditionalFormatting sqref="Q8 T11:W15 S22:S23">
    <cfRule type="cellIs" dxfId="34" priority="26" operator="equal">
      <formula>""</formula>
    </cfRule>
  </conditionalFormatting>
  <conditionalFormatting sqref="T24:U24">
    <cfRule type="cellIs" dxfId="33" priority="4" operator="equal">
      <formula>""</formula>
    </cfRule>
  </conditionalFormatting>
  <conditionalFormatting sqref="U6:V6">
    <cfRule type="cellIs" dxfId="32" priority="3" operator="equal">
      <formula>""</formula>
    </cfRule>
  </conditionalFormatting>
  <conditionalFormatting sqref="W24">
    <cfRule type="cellIs" dxfId="31" priority="6" operator="equal">
      <formula>""</formula>
    </cfRule>
  </conditionalFormatting>
  <conditionalFormatting sqref="Y6">
    <cfRule type="cellIs" dxfId="30" priority="1" operator="equal">
      <formula>""</formula>
    </cfRule>
  </conditionalFormatting>
  <conditionalFormatting sqref="Y24">
    <cfRule type="cellIs" dxfId="29" priority="5" operator="equal">
      <formula>""</formula>
    </cfRule>
  </conditionalFormatting>
  <conditionalFormatting sqref="AA6">
    <cfRule type="cellIs" dxfId="28" priority="2" operator="equal">
      <formula>""</formula>
    </cfRule>
  </conditionalFormatting>
  <printOptions horizontalCentered="1"/>
  <pageMargins left="0.70866141732283472" right="0.70866141732283472" top="0.55118110236220474" bottom="0.55118110236220474" header="0.31496062992125984" footer="0.31496062992125984"/>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autoPageBreaks="0"/>
  </sheetPr>
  <dimension ref="A1:Q70"/>
  <sheetViews>
    <sheetView showGridLines="0" showZeros="0" zoomScale="70" zoomScaleNormal="70" workbookViewId="0"/>
  </sheetViews>
  <sheetFormatPr defaultColWidth="1.1640625" defaultRowHeight="13" x14ac:dyDescent="0.55000000000000004"/>
  <cols>
    <col min="1" max="1" width="3.1640625" style="171" customWidth="1"/>
    <col min="2" max="2" width="36.6640625" style="478" customWidth="1"/>
    <col min="3" max="4" width="15.6640625" style="171" customWidth="1"/>
    <col min="5" max="5" width="20.6640625" style="171" customWidth="1"/>
    <col min="6" max="6" width="12.6640625" style="171" bestFit="1" customWidth="1"/>
    <col min="7" max="7" width="2.08203125" style="171" customWidth="1"/>
    <col min="8" max="9" width="3" style="103" customWidth="1"/>
    <col min="10" max="10" width="2.9140625" style="171" customWidth="1"/>
    <col min="11" max="11" width="3.1640625" style="171" customWidth="1"/>
    <col min="12" max="12" width="36.6640625" style="478" customWidth="1"/>
    <col min="13" max="14" width="15.6640625" style="171" customWidth="1"/>
    <col min="15" max="15" width="20.6640625" style="171" customWidth="1"/>
    <col min="16" max="16" width="12.6640625" style="171" bestFit="1" customWidth="1"/>
    <col min="17" max="17" width="2.08203125" style="171" customWidth="1"/>
    <col min="18" max="16384" width="1.1640625" style="171"/>
  </cols>
  <sheetData>
    <row r="1" spans="1:17" s="448" customFormat="1" ht="16.5" x14ac:dyDescent="0.55000000000000004">
      <c r="A1" s="479" t="s">
        <v>224</v>
      </c>
      <c r="B1" s="449"/>
      <c r="C1" s="450"/>
      <c r="D1" s="450"/>
      <c r="E1" s="450"/>
      <c r="H1" s="523"/>
      <c r="I1" s="102"/>
      <c r="K1" s="479" t="s">
        <v>224</v>
      </c>
      <c r="L1" s="449"/>
      <c r="M1" s="450"/>
      <c r="N1" s="450"/>
      <c r="O1" s="450"/>
    </row>
    <row r="2" spans="1:17" s="294" customFormat="1" ht="29" x14ac:dyDescent="0.55000000000000004">
      <c r="A2" s="1216" t="s">
        <v>202</v>
      </c>
      <c r="B2" s="1216"/>
      <c r="C2" s="1216"/>
      <c r="D2" s="1216"/>
      <c r="E2" s="1216"/>
      <c r="F2" s="1216"/>
      <c r="G2" s="1216"/>
      <c r="H2" s="103"/>
      <c r="I2" s="104"/>
      <c r="K2" s="1216" t="s">
        <v>202</v>
      </c>
      <c r="L2" s="1216"/>
      <c r="M2" s="1216"/>
      <c r="N2" s="1216"/>
      <c r="O2" s="1216"/>
      <c r="P2" s="1216"/>
      <c r="Q2" s="1216"/>
    </row>
    <row r="3" spans="1:17" s="294" customFormat="1" ht="17" customHeight="1" x14ac:dyDescent="0.55000000000000004">
      <c r="A3" s="451"/>
      <c r="B3" s="452"/>
      <c r="C3" s="453"/>
      <c r="D3" s="453"/>
      <c r="E3" s="453"/>
      <c r="H3" s="524"/>
      <c r="I3" s="105"/>
      <c r="K3" s="451"/>
      <c r="L3" s="452"/>
      <c r="M3" s="453"/>
      <c r="N3" s="453"/>
      <c r="O3" s="453"/>
    </row>
    <row r="4" spans="1:17" s="454" customFormat="1" ht="18.649999999999999" customHeight="1" x14ac:dyDescent="0.55000000000000004">
      <c r="A4" s="480" t="s">
        <v>243</v>
      </c>
      <c r="H4" s="525"/>
      <c r="I4" s="106"/>
      <c r="K4" s="480" t="s">
        <v>243</v>
      </c>
    </row>
    <row r="5" spans="1:17" s="457" customFormat="1" ht="13.25" customHeight="1" x14ac:dyDescent="0.55000000000000004">
      <c r="A5" s="455"/>
      <c r="B5" s="1199" t="s">
        <v>203</v>
      </c>
      <c r="C5" s="1189" t="s">
        <v>204</v>
      </c>
      <c r="D5" s="1190"/>
      <c r="E5" s="1190"/>
      <c r="F5" s="1191"/>
      <c r="G5" s="456"/>
      <c r="H5" s="108"/>
      <c r="I5" s="109"/>
      <c r="J5" s="456"/>
      <c r="K5" s="455"/>
      <c r="L5" s="1199" t="s">
        <v>203</v>
      </c>
      <c r="M5" s="1189" t="s">
        <v>204</v>
      </c>
      <c r="N5" s="1190"/>
      <c r="O5" s="1190"/>
      <c r="P5" s="1191"/>
      <c r="Q5" s="456"/>
    </row>
    <row r="6" spans="1:17" s="294" customFormat="1" ht="27" customHeight="1" x14ac:dyDescent="0.55000000000000004">
      <c r="A6" s="451"/>
      <c r="B6" s="1201"/>
      <c r="C6" s="1215" t="s">
        <v>372</v>
      </c>
      <c r="D6" s="1193"/>
      <c r="E6" s="1194" t="s">
        <v>458</v>
      </c>
      <c r="F6" s="1195"/>
      <c r="H6" s="410"/>
      <c r="I6" s="112"/>
      <c r="K6" s="451"/>
      <c r="L6" s="1201"/>
      <c r="M6" s="1215" t="s">
        <v>372</v>
      </c>
      <c r="N6" s="1193"/>
      <c r="O6" s="1194" t="s">
        <v>458</v>
      </c>
      <c r="P6" s="1195"/>
    </row>
    <row r="7" spans="1:17" s="294" customFormat="1" ht="17" customHeight="1" x14ac:dyDescent="0.55000000000000004">
      <c r="A7" s="451"/>
      <c r="B7" s="458"/>
      <c r="C7" s="459"/>
      <c r="D7" s="459"/>
      <c r="H7" s="114"/>
      <c r="I7" s="115"/>
      <c r="K7" s="451"/>
      <c r="L7" s="458"/>
      <c r="M7" s="459"/>
      <c r="N7" s="459"/>
    </row>
    <row r="8" spans="1:17" s="170" customFormat="1" ht="18.649999999999999" customHeight="1" x14ac:dyDescent="0.55000000000000004">
      <c r="A8" s="480" t="s">
        <v>244</v>
      </c>
      <c r="B8" s="460"/>
      <c r="C8" s="461"/>
      <c r="D8" s="462"/>
      <c r="E8" s="462"/>
      <c r="H8" s="114"/>
      <c r="I8" s="115"/>
      <c r="K8" s="480" t="s">
        <v>244</v>
      </c>
      <c r="L8" s="460"/>
      <c r="M8" s="461"/>
      <c r="N8" s="462"/>
      <c r="O8" s="462"/>
    </row>
    <row r="9" spans="1:17" s="457" customFormat="1" ht="13.25" customHeight="1" x14ac:dyDescent="0.55000000000000004">
      <c r="A9" s="455"/>
      <c r="B9" s="1199" t="s">
        <v>205</v>
      </c>
      <c r="C9" s="1189" t="s">
        <v>204</v>
      </c>
      <c r="D9" s="1190"/>
      <c r="E9" s="1190"/>
      <c r="F9" s="1191"/>
      <c r="G9" s="456"/>
      <c r="H9" s="114"/>
      <c r="I9" s="115"/>
      <c r="J9" s="456"/>
      <c r="K9" s="455"/>
      <c r="L9" s="1199" t="s">
        <v>205</v>
      </c>
      <c r="M9" s="1189" t="s">
        <v>204</v>
      </c>
      <c r="N9" s="1190"/>
      <c r="O9" s="1190"/>
      <c r="P9" s="1191"/>
      <c r="Q9" s="456"/>
    </row>
    <row r="10" spans="1:17" s="294" customFormat="1" ht="27" customHeight="1" x14ac:dyDescent="0.55000000000000004">
      <c r="A10" s="463"/>
      <c r="B10" s="1201"/>
      <c r="C10" s="1215" t="s">
        <v>373</v>
      </c>
      <c r="D10" s="1193"/>
      <c r="E10" s="1194" t="s">
        <v>206</v>
      </c>
      <c r="F10" s="1195"/>
      <c r="H10" s="114"/>
      <c r="I10" s="115"/>
      <c r="K10" s="463"/>
      <c r="L10" s="1201"/>
      <c r="M10" s="1215" t="s">
        <v>373</v>
      </c>
      <c r="N10" s="1193"/>
      <c r="O10" s="1194" t="s">
        <v>206</v>
      </c>
      <c r="P10" s="1195"/>
    </row>
    <row r="11" spans="1:17" s="457" customFormat="1" ht="13.25" customHeight="1" x14ac:dyDescent="0.55000000000000004">
      <c r="A11" s="455"/>
      <c r="B11" s="1199" t="s">
        <v>207</v>
      </c>
      <c r="C11" s="1190" t="s">
        <v>208</v>
      </c>
      <c r="D11" s="1190"/>
      <c r="E11" s="1190"/>
      <c r="F11" s="1191"/>
      <c r="G11" s="456"/>
      <c r="H11" s="527"/>
      <c r="I11" s="116"/>
      <c r="J11" s="456"/>
      <c r="K11" s="455"/>
      <c r="L11" s="1199" t="s">
        <v>207</v>
      </c>
      <c r="M11" s="1190" t="s">
        <v>208</v>
      </c>
      <c r="N11" s="1190"/>
      <c r="O11" s="1190"/>
      <c r="P11" s="1191"/>
      <c r="Q11" s="456"/>
    </row>
    <row r="12" spans="1:17" s="294" customFormat="1" ht="19" x14ac:dyDescent="0.55000000000000004">
      <c r="B12" s="1200"/>
      <c r="C12" s="1211" t="s">
        <v>209</v>
      </c>
      <c r="D12" s="1212"/>
      <c r="E12" s="464"/>
      <c r="F12" s="482" t="s">
        <v>210</v>
      </c>
      <c r="G12" s="457"/>
      <c r="H12" s="527"/>
      <c r="I12" s="116"/>
      <c r="J12" s="457"/>
      <c r="L12" s="1200"/>
      <c r="M12" s="1211" t="s">
        <v>209</v>
      </c>
      <c r="N12" s="1212"/>
      <c r="O12" s="481">
        <v>300000</v>
      </c>
      <c r="P12" s="482" t="s">
        <v>210</v>
      </c>
      <c r="Q12" s="457"/>
    </row>
    <row r="13" spans="1:17" s="454" customFormat="1" ht="19.25" customHeight="1" x14ac:dyDescent="0.55000000000000004">
      <c r="B13" s="1200"/>
      <c r="C13" s="1205" t="s">
        <v>211</v>
      </c>
      <c r="D13" s="1206"/>
      <c r="E13" s="465"/>
      <c r="F13" s="482" t="s">
        <v>210</v>
      </c>
      <c r="G13" s="457"/>
      <c r="H13" s="527"/>
      <c r="I13" s="116"/>
      <c r="J13" s="457"/>
      <c r="L13" s="1200"/>
      <c r="M13" s="1205" t="s">
        <v>211</v>
      </c>
      <c r="N13" s="1206"/>
      <c r="O13" s="483">
        <v>1500000</v>
      </c>
      <c r="P13" s="482" t="s">
        <v>210</v>
      </c>
      <c r="Q13" s="457"/>
    </row>
    <row r="14" spans="1:17" s="454" customFormat="1" ht="19.25" customHeight="1" x14ac:dyDescent="0.55000000000000004">
      <c r="B14" s="1200"/>
      <c r="C14" s="1213" t="s">
        <v>234</v>
      </c>
      <c r="D14" s="1214"/>
      <c r="E14" s="465"/>
      <c r="F14" s="482" t="s">
        <v>210</v>
      </c>
      <c r="G14" s="457"/>
      <c r="H14" s="527"/>
      <c r="I14" s="116"/>
      <c r="J14" s="457"/>
      <c r="L14" s="1200"/>
      <c r="M14" s="1213" t="s">
        <v>234</v>
      </c>
      <c r="N14" s="1214"/>
      <c r="O14" s="483">
        <v>500000</v>
      </c>
      <c r="P14" s="482" t="s">
        <v>210</v>
      </c>
      <c r="Q14" s="457"/>
    </row>
    <row r="15" spans="1:17" s="454" customFormat="1" ht="19.25" customHeight="1" x14ac:dyDescent="0.55000000000000004">
      <c r="B15" s="1200"/>
      <c r="C15" s="1207" t="s">
        <v>239</v>
      </c>
      <c r="D15" s="484" t="s">
        <v>241</v>
      </c>
      <c r="E15" s="465"/>
      <c r="F15" s="482" t="s">
        <v>210</v>
      </c>
      <c r="G15" s="457"/>
      <c r="H15" s="527"/>
      <c r="I15" s="116"/>
      <c r="J15" s="457"/>
      <c r="L15" s="1200"/>
      <c r="M15" s="1207" t="s">
        <v>239</v>
      </c>
      <c r="N15" s="484" t="s">
        <v>241</v>
      </c>
      <c r="O15" s="483">
        <v>20000</v>
      </c>
      <c r="P15" s="482" t="s">
        <v>210</v>
      </c>
      <c r="Q15" s="457"/>
    </row>
    <row r="16" spans="1:17" s="454" customFormat="1" ht="19.25" customHeight="1" x14ac:dyDescent="0.55000000000000004">
      <c r="B16" s="1200"/>
      <c r="C16" s="1208"/>
      <c r="D16" s="484" t="s">
        <v>242</v>
      </c>
      <c r="E16" s="465"/>
      <c r="F16" s="482" t="s">
        <v>210</v>
      </c>
      <c r="G16" s="457"/>
      <c r="H16" s="436"/>
      <c r="I16" s="118"/>
      <c r="J16" s="457"/>
      <c r="L16" s="1200"/>
      <c r="M16" s="1208"/>
      <c r="N16" s="484" t="s">
        <v>242</v>
      </c>
      <c r="O16" s="483">
        <v>20000</v>
      </c>
      <c r="P16" s="482" t="s">
        <v>210</v>
      </c>
      <c r="Q16" s="457"/>
    </row>
    <row r="17" spans="1:17" s="454" customFormat="1" ht="19.25" customHeight="1" x14ac:dyDescent="0.55000000000000004">
      <c r="B17" s="1201"/>
      <c r="C17" s="1205" t="s">
        <v>237</v>
      </c>
      <c r="D17" s="1206"/>
      <c r="E17" s="467"/>
      <c r="F17" s="482" t="s">
        <v>210</v>
      </c>
      <c r="G17" s="457"/>
      <c r="H17" s="117"/>
      <c r="I17" s="118"/>
      <c r="J17" s="457"/>
      <c r="L17" s="1201"/>
      <c r="M17" s="1205" t="s">
        <v>237</v>
      </c>
      <c r="N17" s="1206"/>
      <c r="O17" s="485">
        <v>1500000</v>
      </c>
      <c r="P17" s="482" t="s">
        <v>210</v>
      </c>
      <c r="Q17" s="457"/>
    </row>
    <row r="18" spans="1:17" s="468" customFormat="1" ht="17" customHeight="1" x14ac:dyDescent="0.55000000000000004">
      <c r="A18" s="451"/>
      <c r="B18" s="452"/>
      <c r="C18" s="453"/>
      <c r="D18" s="453"/>
      <c r="E18" s="453"/>
      <c r="F18" s="294"/>
      <c r="G18" s="294"/>
      <c r="H18" s="523"/>
      <c r="I18" s="102"/>
      <c r="J18" s="294"/>
      <c r="K18" s="451"/>
      <c r="L18" s="452"/>
      <c r="M18" s="453"/>
      <c r="N18" s="453"/>
      <c r="O18" s="453"/>
      <c r="P18" s="294"/>
      <c r="Q18" s="294"/>
    </row>
    <row r="19" spans="1:17" s="170" customFormat="1" ht="18.649999999999999" customHeight="1" x14ac:dyDescent="0.55000000000000004">
      <c r="A19" s="480" t="s">
        <v>245</v>
      </c>
      <c r="B19" s="460"/>
      <c r="C19" s="461"/>
      <c r="D19" s="462"/>
      <c r="E19" s="462"/>
      <c r="H19" s="114"/>
      <c r="I19" s="115"/>
      <c r="K19" s="480" t="s">
        <v>245</v>
      </c>
      <c r="L19" s="460"/>
      <c r="M19" s="461"/>
      <c r="N19" s="462"/>
      <c r="O19" s="462"/>
    </row>
    <row r="20" spans="1:17" s="457" customFormat="1" ht="13.25" customHeight="1" x14ac:dyDescent="0.55000000000000004">
      <c r="A20" s="455"/>
      <c r="B20" s="1199" t="s">
        <v>212</v>
      </c>
      <c r="C20" s="1189" t="s">
        <v>204</v>
      </c>
      <c r="D20" s="1190"/>
      <c r="E20" s="1190"/>
      <c r="F20" s="1191"/>
      <c r="G20" s="456"/>
      <c r="H20" s="412"/>
      <c r="I20" s="119"/>
      <c r="J20" s="456"/>
      <c r="K20" s="455"/>
      <c r="L20" s="1199" t="s">
        <v>212</v>
      </c>
      <c r="M20" s="1189" t="s">
        <v>204</v>
      </c>
      <c r="N20" s="1190"/>
      <c r="O20" s="1190"/>
      <c r="P20" s="1191"/>
      <c r="Q20" s="456"/>
    </row>
    <row r="21" spans="1:17" s="294" customFormat="1" ht="27" customHeight="1" x14ac:dyDescent="0.55000000000000004">
      <c r="A21" s="463"/>
      <c r="B21" s="1201"/>
      <c r="C21" s="1215" t="s">
        <v>373</v>
      </c>
      <c r="D21" s="1193"/>
      <c r="E21" s="1194" t="s">
        <v>206</v>
      </c>
      <c r="F21" s="1195"/>
      <c r="H21" s="114"/>
      <c r="I21" s="115"/>
      <c r="K21" s="463"/>
      <c r="L21" s="1201"/>
      <c r="M21" s="1215" t="s">
        <v>373</v>
      </c>
      <c r="N21" s="1193"/>
      <c r="O21" s="1194" t="s">
        <v>206</v>
      </c>
      <c r="P21" s="1195"/>
    </row>
    <row r="22" spans="1:17" s="457" customFormat="1" ht="13.25" customHeight="1" x14ac:dyDescent="0.55000000000000004">
      <c r="A22" s="455"/>
      <c r="B22" s="1199" t="s">
        <v>213</v>
      </c>
      <c r="C22" s="1189" t="s">
        <v>208</v>
      </c>
      <c r="D22" s="1190"/>
      <c r="E22" s="1190"/>
      <c r="F22" s="1191"/>
      <c r="G22" s="456"/>
      <c r="H22" s="527"/>
      <c r="I22" s="116"/>
      <c r="J22" s="456"/>
      <c r="K22" s="455"/>
      <c r="L22" s="1199" t="s">
        <v>213</v>
      </c>
      <c r="M22" s="1189" t="s">
        <v>208</v>
      </c>
      <c r="N22" s="1190"/>
      <c r="O22" s="1190"/>
      <c r="P22" s="1191"/>
      <c r="Q22" s="456"/>
    </row>
    <row r="23" spans="1:17" s="294" customFormat="1" ht="19" x14ac:dyDescent="0.55000000000000004">
      <c r="B23" s="1200"/>
      <c r="C23" s="1211" t="s">
        <v>209</v>
      </c>
      <c r="D23" s="1212"/>
      <c r="E23" s="464"/>
      <c r="F23" s="482" t="s">
        <v>214</v>
      </c>
      <c r="G23" s="457"/>
      <c r="H23" s="527"/>
      <c r="I23" s="116"/>
      <c r="J23" s="457"/>
      <c r="L23" s="1200"/>
      <c r="M23" s="1211" t="s">
        <v>209</v>
      </c>
      <c r="N23" s="1212"/>
      <c r="O23" s="464"/>
      <c r="P23" s="482" t="s">
        <v>214</v>
      </c>
      <c r="Q23" s="457"/>
    </row>
    <row r="24" spans="1:17" s="454" customFormat="1" ht="19.25" customHeight="1" x14ac:dyDescent="0.55000000000000004">
      <c r="B24" s="1200"/>
      <c r="C24" s="1205" t="s">
        <v>211</v>
      </c>
      <c r="D24" s="1206"/>
      <c r="E24" s="464"/>
      <c r="F24" s="482" t="s">
        <v>214</v>
      </c>
      <c r="G24" s="457"/>
      <c r="H24" s="527"/>
      <c r="I24" s="121"/>
      <c r="J24" s="457"/>
      <c r="L24" s="1200"/>
      <c r="M24" s="1205" t="s">
        <v>211</v>
      </c>
      <c r="N24" s="1206"/>
      <c r="O24" s="464"/>
      <c r="P24" s="482" t="s">
        <v>214</v>
      </c>
      <c r="Q24" s="457"/>
    </row>
    <row r="25" spans="1:17" s="454" customFormat="1" ht="19.25" customHeight="1" x14ac:dyDescent="0.55000000000000004">
      <c r="B25" s="1200"/>
      <c r="C25" s="1209" t="s">
        <v>234</v>
      </c>
      <c r="D25" s="1210"/>
      <c r="E25" s="464"/>
      <c r="F25" s="482" t="s">
        <v>214</v>
      </c>
      <c r="G25" s="457"/>
      <c r="H25" s="114"/>
      <c r="I25" s="115"/>
      <c r="J25" s="457"/>
      <c r="L25" s="1200"/>
      <c r="M25" s="1209" t="s">
        <v>234</v>
      </c>
      <c r="N25" s="1210"/>
      <c r="O25" s="464"/>
      <c r="P25" s="482" t="s">
        <v>214</v>
      </c>
      <c r="Q25" s="457"/>
    </row>
    <row r="26" spans="1:17" s="454" customFormat="1" ht="19.25" customHeight="1" x14ac:dyDescent="0.55000000000000004">
      <c r="B26" s="1200"/>
      <c r="C26" s="469"/>
      <c r="D26" s="486" t="s">
        <v>235</v>
      </c>
      <c r="E26" s="464"/>
      <c r="F26" s="482" t="s">
        <v>214</v>
      </c>
      <c r="G26" s="457"/>
      <c r="H26" s="412"/>
      <c r="I26" s="119"/>
      <c r="J26" s="457"/>
      <c r="L26" s="1200"/>
      <c r="M26" s="469"/>
      <c r="N26" s="486" t="s">
        <v>235</v>
      </c>
      <c r="O26" s="464"/>
      <c r="P26" s="482" t="s">
        <v>214</v>
      </c>
      <c r="Q26" s="457"/>
    </row>
    <row r="27" spans="1:17" s="454" customFormat="1" ht="19.25" customHeight="1" x14ac:dyDescent="0.55000000000000004">
      <c r="B27" s="1200"/>
      <c r="C27" s="469"/>
      <c r="D27" s="487" t="s">
        <v>240</v>
      </c>
      <c r="E27" s="464"/>
      <c r="F27" s="482" t="s">
        <v>214</v>
      </c>
      <c r="G27" s="457"/>
      <c r="H27" s="412"/>
      <c r="I27" s="119"/>
      <c r="J27" s="457"/>
      <c r="L27" s="1200"/>
      <c r="M27" s="469"/>
      <c r="N27" s="487" t="s">
        <v>240</v>
      </c>
      <c r="O27" s="464"/>
      <c r="P27" s="482" t="s">
        <v>214</v>
      </c>
      <c r="Q27" s="457"/>
    </row>
    <row r="28" spans="1:17" s="454" customFormat="1" ht="19.25" customHeight="1" x14ac:dyDescent="0.55000000000000004">
      <c r="B28" s="1200"/>
      <c r="C28" s="470"/>
      <c r="D28" s="487" t="s">
        <v>236</v>
      </c>
      <c r="E28" s="464"/>
      <c r="F28" s="482" t="s">
        <v>214</v>
      </c>
      <c r="G28" s="457"/>
      <c r="H28" s="528"/>
      <c r="I28" s="128"/>
      <c r="J28" s="457"/>
      <c r="L28" s="1200"/>
      <c r="M28" s="470"/>
      <c r="N28" s="487" t="s">
        <v>236</v>
      </c>
      <c r="O28" s="464"/>
      <c r="P28" s="482" t="s">
        <v>214</v>
      </c>
      <c r="Q28" s="457"/>
    </row>
    <row r="29" spans="1:17" s="454" customFormat="1" ht="19.25" customHeight="1" x14ac:dyDescent="0.55000000000000004">
      <c r="B29" s="1200"/>
      <c r="C29" s="1207" t="s">
        <v>239</v>
      </c>
      <c r="D29" s="484" t="s">
        <v>241</v>
      </c>
      <c r="E29" s="464"/>
      <c r="F29" s="482" t="s">
        <v>214</v>
      </c>
      <c r="G29" s="457"/>
      <c r="H29" s="528"/>
      <c r="I29" s="128"/>
      <c r="J29" s="457"/>
      <c r="L29" s="1200"/>
      <c r="M29" s="1207" t="s">
        <v>239</v>
      </c>
      <c r="N29" s="484" t="s">
        <v>241</v>
      </c>
      <c r="O29" s="464"/>
      <c r="P29" s="482" t="s">
        <v>214</v>
      </c>
      <c r="Q29" s="457"/>
    </row>
    <row r="30" spans="1:17" s="454" customFormat="1" ht="19.25" customHeight="1" x14ac:dyDescent="0.55000000000000004">
      <c r="B30" s="1200"/>
      <c r="C30" s="1208"/>
      <c r="D30" s="466"/>
      <c r="E30" s="464"/>
      <c r="F30" s="482" t="s">
        <v>214</v>
      </c>
      <c r="G30" s="457"/>
      <c r="H30" s="528"/>
      <c r="I30" s="128"/>
      <c r="J30" s="457"/>
      <c r="L30" s="1200"/>
      <c r="M30" s="1208"/>
      <c r="N30" s="484" t="s">
        <v>242</v>
      </c>
      <c r="O30" s="464"/>
      <c r="P30" s="482" t="s">
        <v>214</v>
      </c>
      <c r="Q30" s="457"/>
    </row>
    <row r="31" spans="1:17" s="454" customFormat="1" ht="19.25" customHeight="1" x14ac:dyDescent="0.55000000000000004">
      <c r="B31" s="1201"/>
      <c r="C31" s="1205" t="s">
        <v>238</v>
      </c>
      <c r="D31" s="1206"/>
      <c r="E31" s="464"/>
      <c r="F31" s="482" t="s">
        <v>214</v>
      </c>
      <c r="G31" s="457"/>
      <c r="H31" s="528"/>
      <c r="I31" s="128"/>
      <c r="J31" s="457"/>
      <c r="L31" s="1201"/>
      <c r="M31" s="1205" t="s">
        <v>238</v>
      </c>
      <c r="N31" s="1206"/>
      <c r="O31" s="464"/>
      <c r="P31" s="482" t="s">
        <v>214</v>
      </c>
      <c r="Q31" s="457"/>
    </row>
    <row r="32" spans="1:17" s="454" customFormat="1" ht="17" customHeight="1" x14ac:dyDescent="0.55000000000000004">
      <c r="B32" s="292"/>
      <c r="C32" s="471"/>
      <c r="D32" s="471"/>
      <c r="E32" s="472"/>
      <c r="F32" s="473"/>
      <c r="G32" s="457"/>
      <c r="H32" s="528"/>
      <c r="I32" s="128"/>
      <c r="J32" s="457"/>
      <c r="L32" s="292"/>
      <c r="M32" s="471"/>
      <c r="N32" s="471"/>
      <c r="O32" s="472"/>
      <c r="P32" s="473"/>
      <c r="Q32" s="457"/>
    </row>
    <row r="33" spans="1:17" s="454" customFormat="1" ht="17" customHeight="1" x14ac:dyDescent="0.55000000000000004">
      <c r="A33" s="480" t="s">
        <v>383</v>
      </c>
      <c r="C33" s="471"/>
      <c r="D33" s="471"/>
      <c r="E33" s="472"/>
      <c r="F33" s="473"/>
      <c r="G33" s="457"/>
      <c r="H33" s="528"/>
      <c r="I33" s="128"/>
      <c r="J33" s="457"/>
      <c r="K33" s="480" t="s">
        <v>383</v>
      </c>
      <c r="M33" s="471"/>
      <c r="N33" s="471"/>
      <c r="O33" s="472"/>
      <c r="P33" s="473"/>
      <c r="Q33" s="457"/>
    </row>
    <row r="34" spans="1:17" s="454" customFormat="1" ht="17" customHeight="1" x14ac:dyDescent="0.55000000000000004">
      <c r="B34" s="474"/>
      <c r="C34" s="1189" t="s">
        <v>204</v>
      </c>
      <c r="D34" s="1190"/>
      <c r="E34" s="1190"/>
      <c r="F34" s="1191"/>
      <c r="G34" s="457"/>
      <c r="H34" s="528"/>
      <c r="I34" s="128"/>
      <c r="J34" s="457"/>
      <c r="L34" s="474"/>
      <c r="M34" s="1189" t="s">
        <v>204</v>
      </c>
      <c r="N34" s="1190"/>
      <c r="O34" s="1190"/>
      <c r="P34" s="1191"/>
      <c r="Q34" s="457"/>
    </row>
    <row r="35" spans="1:17" s="454" customFormat="1" ht="26.4" customHeight="1" x14ac:dyDescent="0.55000000000000004">
      <c r="B35" s="488" t="s">
        <v>379</v>
      </c>
      <c r="C35" s="1192" t="s">
        <v>373</v>
      </c>
      <c r="D35" s="1193"/>
      <c r="E35" s="1194" t="s">
        <v>380</v>
      </c>
      <c r="F35" s="1195"/>
      <c r="G35" s="457"/>
      <c r="H35" s="528"/>
      <c r="I35" s="128"/>
      <c r="J35" s="457"/>
      <c r="L35" s="488" t="s">
        <v>379</v>
      </c>
      <c r="M35" s="1192" t="s">
        <v>373</v>
      </c>
      <c r="N35" s="1193"/>
      <c r="O35" s="1194" t="s">
        <v>380</v>
      </c>
      <c r="P35" s="1195"/>
      <c r="Q35" s="457"/>
    </row>
    <row r="36" spans="1:17" s="454" customFormat="1" ht="30" customHeight="1" x14ac:dyDescent="0.55000000000000004">
      <c r="B36" s="488" t="s">
        <v>381</v>
      </c>
      <c r="C36" s="1192" t="s">
        <v>373</v>
      </c>
      <c r="D36" s="1193"/>
      <c r="E36" s="1194" t="s">
        <v>380</v>
      </c>
      <c r="F36" s="1195"/>
      <c r="G36" s="457"/>
      <c r="H36" s="528"/>
      <c r="I36" s="128"/>
      <c r="J36" s="457"/>
      <c r="L36" s="488" t="s">
        <v>381</v>
      </c>
      <c r="M36" s="1192" t="s">
        <v>373</v>
      </c>
      <c r="N36" s="1193"/>
      <c r="O36" s="1194" t="s">
        <v>380</v>
      </c>
      <c r="P36" s="1195"/>
      <c r="Q36" s="457"/>
    </row>
    <row r="37" spans="1:17" s="454" customFormat="1" ht="17" customHeight="1" x14ac:dyDescent="0.55000000000000004">
      <c r="B37" s="292"/>
      <c r="C37" s="471"/>
      <c r="D37" s="471"/>
      <c r="E37" s="472"/>
      <c r="F37" s="473"/>
      <c r="G37" s="457"/>
      <c r="H37" s="528"/>
      <c r="I37" s="128"/>
      <c r="J37" s="457"/>
      <c r="L37" s="292"/>
      <c r="M37" s="471"/>
      <c r="N37" s="471"/>
      <c r="O37" s="472"/>
      <c r="P37" s="473"/>
      <c r="Q37" s="457"/>
    </row>
    <row r="38" spans="1:17" s="468" customFormat="1" ht="18.649999999999999" customHeight="1" x14ac:dyDescent="0.55000000000000004">
      <c r="A38" s="480" t="s">
        <v>382</v>
      </c>
      <c r="B38" s="454"/>
      <c r="C38" s="454"/>
      <c r="D38" s="454"/>
      <c r="E38" s="454"/>
      <c r="F38" s="454"/>
      <c r="G38" s="454"/>
      <c r="H38" s="528"/>
      <c r="I38" s="128"/>
      <c r="J38" s="454"/>
      <c r="K38" s="480" t="s">
        <v>382</v>
      </c>
      <c r="L38" s="454"/>
      <c r="M38" s="454"/>
      <c r="N38" s="454"/>
      <c r="O38" s="454"/>
      <c r="P38" s="454"/>
      <c r="Q38" s="454"/>
    </row>
    <row r="39" spans="1:17" s="468" customFormat="1" ht="49.25" customHeight="1" x14ac:dyDescent="0.55000000000000004">
      <c r="A39" s="475"/>
      <c r="B39" s="489" t="s">
        <v>215</v>
      </c>
      <c r="C39" s="1203" t="s">
        <v>216</v>
      </c>
      <c r="D39" s="1204"/>
      <c r="E39" s="1197" t="s">
        <v>217</v>
      </c>
      <c r="F39" s="1198"/>
      <c r="H39" s="528"/>
      <c r="I39" s="128"/>
      <c r="K39" s="475"/>
      <c r="L39" s="489" t="s">
        <v>215</v>
      </c>
      <c r="M39" s="1203" t="s">
        <v>216</v>
      </c>
      <c r="N39" s="1204"/>
      <c r="O39" s="1197" t="s">
        <v>217</v>
      </c>
      <c r="P39" s="1198"/>
    </row>
    <row r="40" spans="1:17" s="468" customFormat="1" ht="50" customHeight="1" x14ac:dyDescent="0.55000000000000004">
      <c r="A40" s="491">
        <v>1</v>
      </c>
      <c r="B40" s="476"/>
      <c r="C40" s="1185"/>
      <c r="D40" s="1186"/>
      <c r="E40" s="1202"/>
      <c r="F40" s="1202"/>
      <c r="H40" s="528"/>
      <c r="I40" s="128"/>
      <c r="K40" s="491">
        <v>1</v>
      </c>
      <c r="L40" s="490" t="s">
        <v>451</v>
      </c>
      <c r="M40" s="1217" t="s">
        <v>452</v>
      </c>
      <c r="N40" s="1218"/>
      <c r="O40" s="1219" t="s">
        <v>450</v>
      </c>
      <c r="P40" s="1219"/>
    </row>
    <row r="41" spans="1:17" s="468" customFormat="1" ht="50" customHeight="1" x14ac:dyDescent="0.55000000000000004">
      <c r="A41" s="491">
        <v>2</v>
      </c>
      <c r="B41" s="476"/>
      <c r="C41" s="1185"/>
      <c r="D41" s="1186"/>
      <c r="E41" s="1196"/>
      <c r="F41" s="1196"/>
      <c r="H41" s="528"/>
      <c r="I41" s="128"/>
      <c r="K41" s="491">
        <v>2</v>
      </c>
      <c r="L41" s="490" t="s">
        <v>453</v>
      </c>
      <c r="M41" s="1185"/>
      <c r="N41" s="1186"/>
      <c r="O41" s="1196"/>
      <c r="P41" s="1196"/>
    </row>
    <row r="42" spans="1:17" s="468" customFormat="1" ht="50" customHeight="1" x14ac:dyDescent="0.55000000000000004">
      <c r="A42" s="491">
        <v>3</v>
      </c>
      <c r="B42" s="477"/>
      <c r="C42" s="1187"/>
      <c r="D42" s="1188"/>
      <c r="E42" s="1196"/>
      <c r="F42" s="1196"/>
      <c r="H42" s="528"/>
      <c r="I42" s="128"/>
      <c r="K42" s="491">
        <v>3</v>
      </c>
      <c r="L42" s="477"/>
      <c r="M42" s="1187"/>
      <c r="N42" s="1188"/>
      <c r="O42" s="1196"/>
      <c r="P42" s="1196"/>
    </row>
    <row r="43" spans="1:17" s="468" customFormat="1" ht="50" customHeight="1" x14ac:dyDescent="0.55000000000000004">
      <c r="A43" s="491">
        <v>4</v>
      </c>
      <c r="B43" s="477"/>
      <c r="C43" s="1187"/>
      <c r="D43" s="1188"/>
      <c r="E43" s="1196"/>
      <c r="F43" s="1196"/>
      <c r="H43" s="528"/>
      <c r="I43" s="128"/>
      <c r="K43" s="491">
        <v>4</v>
      </c>
      <c r="L43" s="477"/>
      <c r="M43" s="1187"/>
      <c r="N43" s="1188"/>
      <c r="O43" s="1196"/>
      <c r="P43" s="1196"/>
    </row>
    <row r="44" spans="1:17" s="468" customFormat="1" ht="50" customHeight="1" x14ac:dyDescent="0.55000000000000004">
      <c r="A44" s="491">
        <v>5</v>
      </c>
      <c r="B44" s="477"/>
      <c r="C44" s="1187"/>
      <c r="D44" s="1188"/>
      <c r="E44" s="1196"/>
      <c r="F44" s="1196"/>
      <c r="H44" s="528"/>
      <c r="I44" s="128"/>
      <c r="K44" s="491">
        <v>5</v>
      </c>
      <c r="L44" s="477"/>
      <c r="M44" s="1187"/>
      <c r="N44" s="1188"/>
      <c r="O44" s="1196"/>
      <c r="P44" s="1196"/>
    </row>
    <row r="45" spans="1:17" s="468" customFormat="1" ht="50" customHeight="1" x14ac:dyDescent="0.55000000000000004">
      <c r="A45" s="491">
        <v>6</v>
      </c>
      <c r="B45" s="477"/>
      <c r="C45" s="1187"/>
      <c r="D45" s="1188"/>
      <c r="E45" s="1196"/>
      <c r="F45" s="1196"/>
      <c r="H45" s="528"/>
      <c r="I45" s="128"/>
      <c r="K45" s="491">
        <v>6</v>
      </c>
      <c r="L45" s="477"/>
      <c r="M45" s="1187"/>
      <c r="N45" s="1188"/>
      <c r="O45" s="1196"/>
      <c r="P45" s="1196"/>
    </row>
    <row r="46" spans="1:17" s="468" customFormat="1" ht="50" customHeight="1" x14ac:dyDescent="0.55000000000000004">
      <c r="A46" s="491">
        <v>7</v>
      </c>
      <c r="B46" s="477"/>
      <c r="C46" s="1187"/>
      <c r="D46" s="1188"/>
      <c r="E46" s="1196"/>
      <c r="F46" s="1196"/>
      <c r="H46" s="528"/>
      <c r="I46" s="128"/>
      <c r="K46" s="491">
        <v>7</v>
      </c>
      <c r="L46" s="477"/>
      <c r="M46" s="1187"/>
      <c r="N46" s="1188"/>
      <c r="O46" s="1196"/>
      <c r="P46" s="1196"/>
    </row>
    <row r="47" spans="1:17" s="468" customFormat="1" ht="50" customHeight="1" x14ac:dyDescent="0.55000000000000004">
      <c r="A47" s="491">
        <v>8</v>
      </c>
      <c r="B47" s="477"/>
      <c r="C47" s="1187"/>
      <c r="D47" s="1188"/>
      <c r="E47" s="1196"/>
      <c r="F47" s="1196"/>
      <c r="H47" s="153"/>
      <c r="I47" s="154"/>
      <c r="K47" s="491">
        <v>8</v>
      </c>
      <c r="L47" s="477"/>
      <c r="M47" s="1187"/>
      <c r="N47" s="1188"/>
      <c r="O47" s="1196"/>
      <c r="P47" s="1196"/>
    </row>
    <row r="48" spans="1:17" x14ac:dyDescent="0.55000000000000004">
      <c r="I48" s="154"/>
    </row>
    <row r="49" spans="1:17" s="468" customFormat="1" ht="15.5" x14ac:dyDescent="0.55000000000000004">
      <c r="A49" s="454"/>
      <c r="B49" s="454"/>
      <c r="C49" s="454"/>
      <c r="D49" s="454"/>
      <c r="E49" s="454"/>
      <c r="F49" s="454"/>
      <c r="G49" s="454"/>
      <c r="H49" s="103"/>
      <c r="I49" s="154"/>
      <c r="J49" s="454"/>
      <c r="K49" s="454"/>
      <c r="L49" s="454"/>
      <c r="M49" s="454"/>
      <c r="N49" s="454"/>
      <c r="O49" s="454"/>
      <c r="P49" s="454"/>
      <c r="Q49" s="454"/>
    </row>
    <row r="50" spans="1:17" s="468" customFormat="1" ht="49.25" customHeight="1" x14ac:dyDescent="0.55000000000000004">
      <c r="A50" s="475"/>
      <c r="B50" s="489" t="s">
        <v>215</v>
      </c>
      <c r="C50" s="1203" t="s">
        <v>216</v>
      </c>
      <c r="D50" s="1204"/>
      <c r="E50" s="1197" t="s">
        <v>217</v>
      </c>
      <c r="F50" s="1198"/>
      <c r="H50" s="103"/>
      <c r="I50" s="154"/>
      <c r="K50" s="475"/>
      <c r="L50" s="489" t="s">
        <v>215</v>
      </c>
      <c r="M50" s="1203" t="s">
        <v>216</v>
      </c>
      <c r="N50" s="1204"/>
      <c r="O50" s="1197" t="s">
        <v>217</v>
      </c>
      <c r="P50" s="1198"/>
    </row>
    <row r="51" spans="1:17" s="468" customFormat="1" ht="50" customHeight="1" x14ac:dyDescent="0.55000000000000004">
      <c r="A51" s="491">
        <v>9</v>
      </c>
      <c r="B51" s="476"/>
      <c r="C51" s="1185"/>
      <c r="D51" s="1186"/>
      <c r="E51" s="1196"/>
      <c r="F51" s="1196"/>
      <c r="H51" s="103"/>
      <c r="I51" s="154"/>
      <c r="K51" s="491">
        <v>9</v>
      </c>
      <c r="L51" s="476"/>
      <c r="M51" s="1185"/>
      <c r="N51" s="1186"/>
      <c r="O51" s="1196"/>
      <c r="P51" s="1196"/>
    </row>
    <row r="52" spans="1:17" s="468" customFormat="1" ht="50" customHeight="1" x14ac:dyDescent="0.55000000000000004">
      <c r="A52" s="491">
        <v>10</v>
      </c>
      <c r="B52" s="476"/>
      <c r="C52" s="1185"/>
      <c r="D52" s="1186"/>
      <c r="E52" s="1196"/>
      <c r="F52" s="1196"/>
      <c r="H52" s="103"/>
      <c r="I52" s="154"/>
      <c r="K52" s="491">
        <v>10</v>
      </c>
      <c r="L52" s="476"/>
      <c r="M52" s="1185"/>
      <c r="N52" s="1186"/>
      <c r="O52" s="1196"/>
      <c r="P52" s="1196"/>
    </row>
    <row r="53" spans="1:17" s="468" customFormat="1" ht="50" customHeight="1" x14ac:dyDescent="0.55000000000000004">
      <c r="A53" s="491">
        <v>11</v>
      </c>
      <c r="B53" s="477"/>
      <c r="C53" s="1187"/>
      <c r="D53" s="1188"/>
      <c r="E53" s="1196"/>
      <c r="F53" s="1196"/>
      <c r="H53" s="103"/>
      <c r="I53" s="154"/>
      <c r="K53" s="491">
        <v>11</v>
      </c>
      <c r="L53" s="477"/>
      <c r="M53" s="1187"/>
      <c r="N53" s="1188"/>
      <c r="O53" s="1196"/>
      <c r="P53" s="1196"/>
    </row>
    <row r="54" spans="1:17" s="468" customFormat="1" ht="50" customHeight="1" x14ac:dyDescent="0.55000000000000004">
      <c r="A54" s="491">
        <v>12</v>
      </c>
      <c r="B54" s="477"/>
      <c r="C54" s="1187"/>
      <c r="D54" s="1188"/>
      <c r="E54" s="1196"/>
      <c r="F54" s="1196"/>
      <c r="H54" s="103"/>
      <c r="I54" s="154"/>
      <c r="K54" s="491">
        <v>12</v>
      </c>
      <c r="L54" s="477"/>
      <c r="M54" s="1187"/>
      <c r="N54" s="1188"/>
      <c r="O54" s="1196"/>
      <c r="P54" s="1196"/>
    </row>
    <row r="55" spans="1:17" s="468" customFormat="1" ht="50" customHeight="1" x14ac:dyDescent="0.55000000000000004">
      <c r="A55" s="491">
        <v>13</v>
      </c>
      <c r="B55" s="477"/>
      <c r="C55" s="1187"/>
      <c r="D55" s="1188"/>
      <c r="E55" s="1196"/>
      <c r="F55" s="1196"/>
      <c r="H55" s="103"/>
      <c r="I55" s="154"/>
      <c r="K55" s="491">
        <v>13</v>
      </c>
      <c r="L55" s="477"/>
      <c r="M55" s="1187"/>
      <c r="N55" s="1188"/>
      <c r="O55" s="1196"/>
      <c r="P55" s="1196"/>
    </row>
    <row r="56" spans="1:17" s="468" customFormat="1" ht="50" customHeight="1" x14ac:dyDescent="0.55000000000000004">
      <c r="A56" s="491">
        <v>14</v>
      </c>
      <c r="B56" s="477"/>
      <c r="C56" s="1185"/>
      <c r="D56" s="1186"/>
      <c r="E56" s="1196"/>
      <c r="F56" s="1196"/>
      <c r="H56" s="103"/>
      <c r="I56" s="154"/>
      <c r="K56" s="491">
        <v>14</v>
      </c>
      <c r="L56" s="477"/>
      <c r="M56" s="1185"/>
      <c r="N56" s="1186"/>
      <c r="O56" s="1196"/>
      <c r="P56" s="1196"/>
    </row>
    <row r="57" spans="1:17" s="468" customFormat="1" ht="50" customHeight="1" x14ac:dyDescent="0.55000000000000004">
      <c r="A57" s="491">
        <v>15</v>
      </c>
      <c r="B57" s="477"/>
      <c r="C57" s="1187"/>
      <c r="D57" s="1188"/>
      <c r="E57" s="1196"/>
      <c r="F57" s="1196"/>
      <c r="H57" s="103"/>
      <c r="I57" s="154"/>
      <c r="K57" s="491">
        <v>15</v>
      </c>
      <c r="L57" s="477"/>
      <c r="M57" s="1187"/>
      <c r="N57" s="1188"/>
      <c r="O57" s="1196"/>
      <c r="P57" s="1196"/>
    </row>
    <row r="58" spans="1:17" s="468" customFormat="1" ht="50" customHeight="1" x14ac:dyDescent="0.55000000000000004">
      <c r="A58" s="491">
        <v>16</v>
      </c>
      <c r="B58" s="477"/>
      <c r="C58" s="1187"/>
      <c r="D58" s="1188"/>
      <c r="E58" s="1196"/>
      <c r="F58" s="1196"/>
      <c r="H58" s="103"/>
      <c r="I58" s="154"/>
      <c r="K58" s="491">
        <v>16</v>
      </c>
      <c r="L58" s="477"/>
      <c r="M58" s="1187"/>
      <c r="N58" s="1188"/>
      <c r="O58" s="1196"/>
      <c r="P58" s="1196"/>
    </row>
    <row r="59" spans="1:17" ht="50" customHeight="1" x14ac:dyDescent="0.55000000000000004">
      <c r="A59" s="491">
        <v>17</v>
      </c>
      <c r="B59" s="477"/>
      <c r="C59" s="1187"/>
      <c r="D59" s="1188"/>
      <c r="E59" s="1196"/>
      <c r="F59" s="1196"/>
      <c r="G59" s="468"/>
      <c r="I59" s="154"/>
      <c r="J59" s="468"/>
      <c r="K59" s="491">
        <v>17</v>
      </c>
      <c r="L59" s="477"/>
      <c r="M59" s="1187"/>
      <c r="N59" s="1188"/>
      <c r="O59" s="1196"/>
      <c r="P59" s="1196"/>
      <c r="Q59" s="468"/>
    </row>
    <row r="60" spans="1:17" s="457" customFormat="1" ht="50" customHeight="1" x14ac:dyDescent="0.55000000000000004">
      <c r="A60" s="491">
        <v>18</v>
      </c>
      <c r="B60" s="477"/>
      <c r="C60" s="1185"/>
      <c r="D60" s="1186"/>
      <c r="E60" s="1196"/>
      <c r="F60" s="1196"/>
      <c r="G60" s="468"/>
      <c r="H60" s="103"/>
      <c r="I60" s="154"/>
      <c r="J60" s="468"/>
      <c r="K60" s="491">
        <v>18</v>
      </c>
      <c r="L60" s="477"/>
      <c r="M60" s="1185"/>
      <c r="N60" s="1186"/>
      <c r="O60" s="1196"/>
      <c r="P60" s="1196"/>
      <c r="Q60" s="468"/>
    </row>
    <row r="61" spans="1:17" ht="50" customHeight="1" x14ac:dyDescent="0.55000000000000004">
      <c r="A61" s="491">
        <v>19</v>
      </c>
      <c r="B61" s="477"/>
      <c r="C61" s="1187"/>
      <c r="D61" s="1188"/>
      <c r="E61" s="1196"/>
      <c r="F61" s="1196"/>
      <c r="I61" s="154"/>
      <c r="K61" s="491">
        <v>19</v>
      </c>
      <c r="L61" s="477"/>
      <c r="M61" s="1187"/>
      <c r="N61" s="1188"/>
      <c r="O61" s="1196"/>
      <c r="P61" s="1196"/>
    </row>
    <row r="62" spans="1:17" ht="50" customHeight="1" x14ac:dyDescent="0.55000000000000004">
      <c r="A62" s="491">
        <v>20</v>
      </c>
      <c r="B62" s="477"/>
      <c r="C62" s="1187"/>
      <c r="D62" s="1188"/>
      <c r="E62" s="1196"/>
      <c r="F62" s="1196"/>
      <c r="I62" s="154"/>
      <c r="K62" s="491">
        <v>20</v>
      </c>
      <c r="L62" s="477"/>
      <c r="M62" s="1187"/>
      <c r="N62" s="1188"/>
      <c r="O62" s="1196"/>
      <c r="P62" s="1196"/>
    </row>
    <row r="63" spans="1:17" ht="50" customHeight="1" x14ac:dyDescent="0.55000000000000004">
      <c r="A63" s="491">
        <v>21</v>
      </c>
      <c r="B63" s="477"/>
      <c r="C63" s="1187"/>
      <c r="D63" s="1188"/>
      <c r="E63" s="1196"/>
      <c r="F63" s="1196"/>
      <c r="I63" s="154"/>
      <c r="K63" s="491">
        <v>21</v>
      </c>
      <c r="L63" s="477"/>
      <c r="M63" s="1187"/>
      <c r="N63" s="1188"/>
      <c r="O63" s="1196"/>
      <c r="P63" s="1196"/>
    </row>
    <row r="64" spans="1:17" ht="50" customHeight="1" x14ac:dyDescent="0.55000000000000004">
      <c r="A64" s="491">
        <v>22</v>
      </c>
      <c r="B64" s="477"/>
      <c r="C64" s="1185"/>
      <c r="D64" s="1186"/>
      <c r="E64" s="1196"/>
      <c r="F64" s="1196"/>
      <c r="I64" s="154"/>
      <c r="K64" s="491">
        <v>22</v>
      </c>
      <c r="L64" s="477"/>
      <c r="M64" s="1185"/>
      <c r="N64" s="1186"/>
      <c r="O64" s="1196"/>
      <c r="P64" s="1196"/>
    </row>
    <row r="65" spans="1:16" ht="50" customHeight="1" x14ac:dyDescent="0.55000000000000004">
      <c r="A65" s="491">
        <v>23</v>
      </c>
      <c r="B65" s="477"/>
      <c r="C65" s="1187"/>
      <c r="D65" s="1188"/>
      <c r="E65" s="1196"/>
      <c r="F65" s="1196"/>
      <c r="I65" s="154"/>
      <c r="K65" s="491">
        <v>23</v>
      </c>
      <c r="L65" s="477"/>
      <c r="M65" s="1187"/>
      <c r="N65" s="1188"/>
      <c r="O65" s="1196"/>
      <c r="P65" s="1196"/>
    </row>
    <row r="66" spans="1:16" ht="50" customHeight="1" x14ac:dyDescent="0.55000000000000004">
      <c r="A66" s="491">
        <v>24</v>
      </c>
      <c r="B66" s="477"/>
      <c r="C66" s="1185"/>
      <c r="D66" s="1186"/>
      <c r="E66" s="1196"/>
      <c r="F66" s="1196"/>
      <c r="I66" s="154"/>
      <c r="K66" s="491">
        <v>24</v>
      </c>
      <c r="L66" s="477"/>
      <c r="M66" s="1185"/>
      <c r="N66" s="1186"/>
      <c r="O66" s="1196"/>
      <c r="P66" s="1196"/>
    </row>
    <row r="67" spans="1:16" ht="50" customHeight="1" x14ac:dyDescent="0.55000000000000004">
      <c r="A67" s="491">
        <v>25</v>
      </c>
      <c r="B67" s="477"/>
      <c r="C67" s="1185"/>
      <c r="D67" s="1186"/>
      <c r="E67" s="1196"/>
      <c r="F67" s="1196"/>
      <c r="I67" s="154"/>
      <c r="K67" s="491">
        <v>25</v>
      </c>
      <c r="L67" s="477"/>
      <c r="M67" s="1185"/>
      <c r="N67" s="1186"/>
      <c r="O67" s="1196"/>
      <c r="P67" s="1196"/>
    </row>
    <row r="68" spans="1:16" ht="50" customHeight="1" x14ac:dyDescent="0.55000000000000004">
      <c r="A68" s="491">
        <v>26</v>
      </c>
      <c r="B68" s="477"/>
      <c r="C68" s="1187"/>
      <c r="D68" s="1188"/>
      <c r="E68" s="1196"/>
      <c r="F68" s="1196"/>
      <c r="I68" s="154"/>
      <c r="K68" s="491">
        <v>26</v>
      </c>
      <c r="L68" s="477"/>
      <c r="M68" s="1187"/>
      <c r="N68" s="1188"/>
      <c r="O68" s="1196"/>
      <c r="P68" s="1196"/>
    </row>
    <row r="69" spans="1:16" ht="50" customHeight="1" x14ac:dyDescent="0.55000000000000004">
      <c r="A69" s="491">
        <v>27</v>
      </c>
      <c r="B69" s="477"/>
      <c r="C69" s="1187"/>
      <c r="D69" s="1188"/>
      <c r="E69" s="1196"/>
      <c r="F69" s="1196"/>
      <c r="I69" s="154"/>
      <c r="K69" s="491">
        <v>27</v>
      </c>
      <c r="L69" s="477"/>
      <c r="M69" s="1187"/>
      <c r="N69" s="1188"/>
      <c r="O69" s="1196"/>
      <c r="P69" s="1196"/>
    </row>
    <row r="70" spans="1:16" ht="50" customHeight="1" x14ac:dyDescent="0.55000000000000004">
      <c r="A70" s="491">
        <v>28</v>
      </c>
      <c r="B70" s="477"/>
      <c r="C70" s="1187"/>
      <c r="D70" s="1188"/>
      <c r="E70" s="1196"/>
      <c r="F70" s="1196"/>
      <c r="I70" s="154"/>
      <c r="K70" s="491">
        <v>28</v>
      </c>
      <c r="L70" s="477"/>
      <c r="M70" s="1187"/>
      <c r="N70" s="1188"/>
      <c r="O70" s="1196"/>
      <c r="P70" s="1196"/>
    </row>
  </sheetData>
  <sheetProtection algorithmName="SHA-512" hashValue="W3fXNP7IylZXmP8Cdp/qzr+1OS/jKH9RPxpuM0GYtf9Lc2EeG65lfJCYaZLEyU2B9tK/myodqz3cjjfAzQEPzw==" saltValue="2yvjRJ6YJBP/uBZ++efuiw==" spinCount="100000" sheet="1" objects="1" scenarios="1"/>
  <mergeCells count="184">
    <mergeCell ref="M68:N68"/>
    <mergeCell ref="O68:P68"/>
    <mergeCell ref="M69:N69"/>
    <mergeCell ref="O69:P69"/>
    <mergeCell ref="M70:N70"/>
    <mergeCell ref="O70:P70"/>
    <mergeCell ref="M65:N65"/>
    <mergeCell ref="O65:P65"/>
    <mergeCell ref="M66:N66"/>
    <mergeCell ref="O66:P66"/>
    <mergeCell ref="M67:N67"/>
    <mergeCell ref="O67:P67"/>
    <mergeCell ref="M62:N62"/>
    <mergeCell ref="O62:P62"/>
    <mergeCell ref="M63:N63"/>
    <mergeCell ref="O63:P63"/>
    <mergeCell ref="M64:N64"/>
    <mergeCell ref="O64:P64"/>
    <mergeCell ref="M59:N59"/>
    <mergeCell ref="O59:P59"/>
    <mergeCell ref="M60:N60"/>
    <mergeCell ref="O60:P60"/>
    <mergeCell ref="M61:N61"/>
    <mergeCell ref="O61:P61"/>
    <mergeCell ref="M56:N56"/>
    <mergeCell ref="O56:P56"/>
    <mergeCell ref="M57:N57"/>
    <mergeCell ref="O57:P57"/>
    <mergeCell ref="M58:N58"/>
    <mergeCell ref="O58:P58"/>
    <mergeCell ref="M53:N53"/>
    <mergeCell ref="O53:P53"/>
    <mergeCell ref="M54:N54"/>
    <mergeCell ref="O54:P54"/>
    <mergeCell ref="M55:N55"/>
    <mergeCell ref="O55:P55"/>
    <mergeCell ref="M50:N50"/>
    <mergeCell ref="O50:P50"/>
    <mergeCell ref="M51:N51"/>
    <mergeCell ref="O51:P51"/>
    <mergeCell ref="M52:N52"/>
    <mergeCell ref="O52:P52"/>
    <mergeCell ref="M45:N45"/>
    <mergeCell ref="O45:P45"/>
    <mergeCell ref="M46:N46"/>
    <mergeCell ref="O46:P46"/>
    <mergeCell ref="M47:N47"/>
    <mergeCell ref="O47:P47"/>
    <mergeCell ref="M42:N42"/>
    <mergeCell ref="O42:P42"/>
    <mergeCell ref="M43:N43"/>
    <mergeCell ref="O43:P43"/>
    <mergeCell ref="M44:N44"/>
    <mergeCell ref="O44:P44"/>
    <mergeCell ref="M39:N39"/>
    <mergeCell ref="O39:P39"/>
    <mergeCell ref="M40:N40"/>
    <mergeCell ref="O40:P40"/>
    <mergeCell ref="M41:N41"/>
    <mergeCell ref="O41:P41"/>
    <mergeCell ref="M36:N36"/>
    <mergeCell ref="O36:P36"/>
    <mergeCell ref="L20:L21"/>
    <mergeCell ref="M20:P20"/>
    <mergeCell ref="M21:N21"/>
    <mergeCell ref="O21:P21"/>
    <mergeCell ref="L22:L31"/>
    <mergeCell ref="M22:P22"/>
    <mergeCell ref="M23:N23"/>
    <mergeCell ref="M24:N24"/>
    <mergeCell ref="M25:N25"/>
    <mergeCell ref="M29:M30"/>
    <mergeCell ref="M31:N31"/>
    <mergeCell ref="M11:P11"/>
    <mergeCell ref="M12:N12"/>
    <mergeCell ref="M13:N13"/>
    <mergeCell ref="M14:N14"/>
    <mergeCell ref="M15:M16"/>
    <mergeCell ref="M17:N17"/>
    <mergeCell ref="M34:P34"/>
    <mergeCell ref="M35:N35"/>
    <mergeCell ref="O35:P35"/>
    <mergeCell ref="K2:Q2"/>
    <mergeCell ref="L5:L6"/>
    <mergeCell ref="M5:P5"/>
    <mergeCell ref="M6:N6"/>
    <mergeCell ref="O6:P6"/>
    <mergeCell ref="B20:B21"/>
    <mergeCell ref="C20:F20"/>
    <mergeCell ref="E21:F21"/>
    <mergeCell ref="C17:D17"/>
    <mergeCell ref="A2:G2"/>
    <mergeCell ref="B5:B6"/>
    <mergeCell ref="C5:F5"/>
    <mergeCell ref="E6:F6"/>
    <mergeCell ref="B9:B10"/>
    <mergeCell ref="C9:F9"/>
    <mergeCell ref="E10:F10"/>
    <mergeCell ref="C6:D6"/>
    <mergeCell ref="C10:D10"/>
    <mergeCell ref="B11:B17"/>
    <mergeCell ref="L9:L10"/>
    <mergeCell ref="M9:P9"/>
    <mergeCell ref="M10:N10"/>
    <mergeCell ref="O10:P10"/>
    <mergeCell ref="L11:L17"/>
    <mergeCell ref="C23:D23"/>
    <mergeCell ref="C24:D24"/>
    <mergeCell ref="C11:F11"/>
    <mergeCell ref="C12:D12"/>
    <mergeCell ref="C13:D13"/>
    <mergeCell ref="C14:D14"/>
    <mergeCell ref="E36:F36"/>
    <mergeCell ref="C15:C16"/>
    <mergeCell ref="C21:D21"/>
    <mergeCell ref="E61:F61"/>
    <mergeCell ref="E55:F55"/>
    <mergeCell ref="E56:F56"/>
    <mergeCell ref="E57:F57"/>
    <mergeCell ref="E58:F58"/>
    <mergeCell ref="E59:F59"/>
    <mergeCell ref="E60:F60"/>
    <mergeCell ref="E41:F41"/>
    <mergeCell ref="E42:F42"/>
    <mergeCell ref="E67:F67"/>
    <mergeCell ref="E68:F68"/>
    <mergeCell ref="E69:F69"/>
    <mergeCell ref="E70:F70"/>
    <mergeCell ref="B22:B31"/>
    <mergeCell ref="E62:F62"/>
    <mergeCell ref="E63:F63"/>
    <mergeCell ref="E64:F64"/>
    <mergeCell ref="E65:F65"/>
    <mergeCell ref="E66:F66"/>
    <mergeCell ref="E54:F54"/>
    <mergeCell ref="E43:F43"/>
    <mergeCell ref="E44:F44"/>
    <mergeCell ref="C22:F22"/>
    <mergeCell ref="E39:F39"/>
    <mergeCell ref="E40:F40"/>
    <mergeCell ref="C50:D50"/>
    <mergeCell ref="C31:D31"/>
    <mergeCell ref="C29:C30"/>
    <mergeCell ref="C25:D25"/>
    <mergeCell ref="C39:D39"/>
    <mergeCell ref="C40:D40"/>
    <mergeCell ref="C41:D41"/>
    <mergeCell ref="C42:D42"/>
    <mergeCell ref="C43:D43"/>
    <mergeCell ref="C44:D44"/>
    <mergeCell ref="C34:F34"/>
    <mergeCell ref="C35:D35"/>
    <mergeCell ref="E35:F35"/>
    <mergeCell ref="C36:D36"/>
    <mergeCell ref="C57:D57"/>
    <mergeCell ref="C58:D58"/>
    <mergeCell ref="C59:D59"/>
    <mergeCell ref="C45:D45"/>
    <mergeCell ref="E45:F45"/>
    <mergeCell ref="C46:D46"/>
    <mergeCell ref="E46:F46"/>
    <mergeCell ref="C47:D47"/>
    <mergeCell ref="E47:F47"/>
    <mergeCell ref="C51:D51"/>
    <mergeCell ref="E50:F50"/>
    <mergeCell ref="E51:F51"/>
    <mergeCell ref="E52:F52"/>
    <mergeCell ref="E53:F53"/>
    <mergeCell ref="C60:D60"/>
    <mergeCell ref="C61:D61"/>
    <mergeCell ref="C52:D52"/>
    <mergeCell ref="C53:D53"/>
    <mergeCell ref="C54:D54"/>
    <mergeCell ref="C55:D55"/>
    <mergeCell ref="C56:D56"/>
    <mergeCell ref="C69:D69"/>
    <mergeCell ref="C70:D70"/>
    <mergeCell ref="C63:D63"/>
    <mergeCell ref="C64:D64"/>
    <mergeCell ref="C65:D65"/>
    <mergeCell ref="C66:D66"/>
    <mergeCell ref="C67:D67"/>
    <mergeCell ref="C68:D68"/>
    <mergeCell ref="C62:D62"/>
  </mergeCells>
  <phoneticPr fontId="4"/>
  <conditionalFormatting sqref="A40:A47">
    <cfRule type="cellIs" dxfId="27" priority="12" operator="equal">
      <formula>""</formula>
    </cfRule>
  </conditionalFormatting>
  <conditionalFormatting sqref="A51:A70">
    <cfRule type="cellIs" dxfId="26" priority="10" operator="equal">
      <formula>""</formula>
    </cfRule>
  </conditionalFormatting>
  <conditionalFormatting sqref="B40:C40">
    <cfRule type="cellIs" dxfId="25" priority="13" operator="equal">
      <formula>""</formula>
    </cfRule>
  </conditionalFormatting>
  <conditionalFormatting sqref="E12:E17 E23:E31">
    <cfRule type="containsBlanks" dxfId="24" priority="9">
      <formula>LEN(TRIM(E12))=0</formula>
    </cfRule>
  </conditionalFormatting>
  <conditionalFormatting sqref="E40">
    <cfRule type="cellIs" dxfId="23" priority="11" operator="equal">
      <formula>""</formula>
    </cfRule>
  </conditionalFormatting>
  <conditionalFormatting sqref="K40:K47">
    <cfRule type="cellIs" dxfId="22" priority="4" operator="equal">
      <formula>""</formula>
    </cfRule>
  </conditionalFormatting>
  <conditionalFormatting sqref="K51:K70">
    <cfRule type="cellIs" dxfId="21" priority="2" operator="equal">
      <formula>""</formula>
    </cfRule>
  </conditionalFormatting>
  <conditionalFormatting sqref="L40:M40">
    <cfRule type="cellIs" dxfId="20" priority="5" operator="equal">
      <formula>""</formula>
    </cfRule>
  </conditionalFormatting>
  <conditionalFormatting sqref="O12:O17 O23:O31">
    <cfRule type="containsBlanks" dxfId="19" priority="1">
      <formula>LEN(TRIM(O12))=0</formula>
    </cfRule>
  </conditionalFormatting>
  <conditionalFormatting sqref="O40">
    <cfRule type="cellIs" dxfId="18" priority="3" operator="equal">
      <formula>""</formula>
    </cfRule>
  </conditionalFormatting>
  <printOptions horizontalCentered="1"/>
  <pageMargins left="0.70866141732283472" right="0.70866141732283472" top="0.35433070866141736" bottom="0.35433070866141736" header="0.31496062992125984" footer="0.31496062992125984"/>
  <pageSetup paperSize="9" scale="65" orientation="portrait" r:id="rId1"/>
  <rowBreaks count="1" manualBreakCount="1">
    <brk id="48" max="6" man="1"/>
  </rowBreaks>
  <colBreaks count="1" manualBreakCount="1">
    <brk id="9" max="70"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158750</xdr:colOff>
                    <xdr:row>5</xdr:row>
                    <xdr:rowOff>31750</xdr:rowOff>
                  </from>
                  <to>
                    <xdr:col>2</xdr:col>
                    <xdr:colOff>406400</xdr:colOff>
                    <xdr:row>5</xdr:row>
                    <xdr:rowOff>330200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177800</xdr:colOff>
                    <xdr:row>5</xdr:row>
                    <xdr:rowOff>25400</xdr:rowOff>
                  </from>
                  <to>
                    <xdr:col>4</xdr:col>
                    <xdr:colOff>406400</xdr:colOff>
                    <xdr:row>5</xdr:row>
                    <xdr:rowOff>311150</xdr:rowOff>
                  </to>
                </anchor>
              </controlPr>
            </control>
          </mc:Choice>
        </mc:AlternateContent>
        <mc:AlternateContent xmlns:mc="http://schemas.openxmlformats.org/markup-compatibility/2006">
          <mc:Choice Requires="x14">
            <control shapeId="19461" r:id="rId6" name="Check Box 5">
              <controlPr defaultSize="0" autoFill="0" autoLine="0" autoPict="0">
                <anchor moveWithCells="1">
                  <from>
                    <xdr:col>2</xdr:col>
                    <xdr:colOff>158750</xdr:colOff>
                    <xdr:row>20</xdr:row>
                    <xdr:rowOff>31750</xdr:rowOff>
                  </from>
                  <to>
                    <xdr:col>2</xdr:col>
                    <xdr:colOff>406400</xdr:colOff>
                    <xdr:row>20</xdr:row>
                    <xdr:rowOff>330200</xdr:rowOff>
                  </to>
                </anchor>
              </controlPr>
            </control>
          </mc:Choice>
        </mc:AlternateContent>
        <mc:AlternateContent xmlns:mc="http://schemas.openxmlformats.org/markup-compatibility/2006">
          <mc:Choice Requires="x14">
            <control shapeId="19462" r:id="rId7" name="Check Box 6">
              <controlPr defaultSize="0" autoFill="0" autoLine="0" autoPict="0">
                <anchor moveWithCells="1">
                  <from>
                    <xdr:col>4</xdr:col>
                    <xdr:colOff>177800</xdr:colOff>
                    <xdr:row>20</xdr:row>
                    <xdr:rowOff>25400</xdr:rowOff>
                  </from>
                  <to>
                    <xdr:col>4</xdr:col>
                    <xdr:colOff>412750</xdr:colOff>
                    <xdr:row>20</xdr:row>
                    <xdr:rowOff>311150</xdr:rowOff>
                  </to>
                </anchor>
              </controlPr>
            </control>
          </mc:Choice>
        </mc:AlternateContent>
        <mc:AlternateContent xmlns:mc="http://schemas.openxmlformats.org/markup-compatibility/2006">
          <mc:Choice Requires="x14">
            <control shapeId="19459" r:id="rId8" name="Check Box 3">
              <controlPr defaultSize="0" autoFill="0" autoLine="0" autoPict="0">
                <anchor moveWithCells="1">
                  <from>
                    <xdr:col>2</xdr:col>
                    <xdr:colOff>158750</xdr:colOff>
                    <xdr:row>9</xdr:row>
                    <xdr:rowOff>31750</xdr:rowOff>
                  </from>
                  <to>
                    <xdr:col>2</xdr:col>
                    <xdr:colOff>406400</xdr:colOff>
                    <xdr:row>9</xdr:row>
                    <xdr:rowOff>330200</xdr:rowOff>
                  </to>
                </anchor>
              </controlPr>
            </control>
          </mc:Choice>
        </mc:AlternateContent>
        <mc:AlternateContent xmlns:mc="http://schemas.openxmlformats.org/markup-compatibility/2006">
          <mc:Choice Requires="x14">
            <control shapeId="19460" r:id="rId9" name="Check Box 4">
              <controlPr defaultSize="0" autoFill="0" autoLine="0" autoPict="0">
                <anchor moveWithCells="1">
                  <from>
                    <xdr:col>4</xdr:col>
                    <xdr:colOff>177800</xdr:colOff>
                    <xdr:row>9</xdr:row>
                    <xdr:rowOff>25400</xdr:rowOff>
                  </from>
                  <to>
                    <xdr:col>4</xdr:col>
                    <xdr:colOff>412750</xdr:colOff>
                    <xdr:row>9</xdr:row>
                    <xdr:rowOff>311150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158750</xdr:colOff>
                    <xdr:row>34</xdr:row>
                    <xdr:rowOff>31750</xdr:rowOff>
                  </from>
                  <to>
                    <xdr:col>2</xdr:col>
                    <xdr:colOff>406400</xdr:colOff>
                    <xdr:row>34</xdr:row>
                    <xdr:rowOff>330200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4</xdr:col>
                    <xdr:colOff>177800</xdr:colOff>
                    <xdr:row>34</xdr:row>
                    <xdr:rowOff>25400</xdr:rowOff>
                  </from>
                  <to>
                    <xdr:col>4</xdr:col>
                    <xdr:colOff>412750</xdr:colOff>
                    <xdr:row>34</xdr:row>
                    <xdr:rowOff>311150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158750</xdr:colOff>
                    <xdr:row>35</xdr:row>
                    <xdr:rowOff>31750</xdr:rowOff>
                  </from>
                  <to>
                    <xdr:col>2</xdr:col>
                    <xdr:colOff>406400</xdr:colOff>
                    <xdr:row>35</xdr:row>
                    <xdr:rowOff>330200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4</xdr:col>
                    <xdr:colOff>177800</xdr:colOff>
                    <xdr:row>35</xdr:row>
                    <xdr:rowOff>25400</xdr:rowOff>
                  </from>
                  <to>
                    <xdr:col>4</xdr:col>
                    <xdr:colOff>412750</xdr:colOff>
                    <xdr:row>35</xdr:row>
                    <xdr:rowOff>311150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12</xdr:col>
                    <xdr:colOff>158750</xdr:colOff>
                    <xdr:row>5</xdr:row>
                    <xdr:rowOff>31750</xdr:rowOff>
                  </from>
                  <to>
                    <xdr:col>12</xdr:col>
                    <xdr:colOff>387350</xdr:colOff>
                    <xdr:row>5</xdr:row>
                    <xdr:rowOff>330200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14</xdr:col>
                    <xdr:colOff>177800</xdr:colOff>
                    <xdr:row>5</xdr:row>
                    <xdr:rowOff>25400</xdr:rowOff>
                  </from>
                  <to>
                    <xdr:col>14</xdr:col>
                    <xdr:colOff>393700</xdr:colOff>
                    <xdr:row>5</xdr:row>
                    <xdr:rowOff>330200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12</xdr:col>
                    <xdr:colOff>158750</xdr:colOff>
                    <xdr:row>9</xdr:row>
                    <xdr:rowOff>31750</xdr:rowOff>
                  </from>
                  <to>
                    <xdr:col>12</xdr:col>
                    <xdr:colOff>387350</xdr:colOff>
                    <xdr:row>9</xdr:row>
                    <xdr:rowOff>330200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14</xdr:col>
                    <xdr:colOff>177800</xdr:colOff>
                    <xdr:row>9</xdr:row>
                    <xdr:rowOff>25400</xdr:rowOff>
                  </from>
                  <to>
                    <xdr:col>14</xdr:col>
                    <xdr:colOff>406400</xdr:colOff>
                    <xdr:row>9</xdr:row>
                    <xdr:rowOff>330200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12</xdr:col>
                    <xdr:colOff>158750</xdr:colOff>
                    <xdr:row>20</xdr:row>
                    <xdr:rowOff>31750</xdr:rowOff>
                  </from>
                  <to>
                    <xdr:col>12</xdr:col>
                    <xdr:colOff>387350</xdr:colOff>
                    <xdr:row>20</xdr:row>
                    <xdr:rowOff>330200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14</xdr:col>
                    <xdr:colOff>177800</xdr:colOff>
                    <xdr:row>20</xdr:row>
                    <xdr:rowOff>25400</xdr:rowOff>
                  </from>
                  <to>
                    <xdr:col>14</xdr:col>
                    <xdr:colOff>406400</xdr:colOff>
                    <xdr:row>20</xdr:row>
                    <xdr:rowOff>330200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12</xdr:col>
                    <xdr:colOff>158750</xdr:colOff>
                    <xdr:row>34</xdr:row>
                    <xdr:rowOff>31750</xdr:rowOff>
                  </from>
                  <to>
                    <xdr:col>12</xdr:col>
                    <xdr:colOff>387350</xdr:colOff>
                    <xdr:row>34</xdr:row>
                    <xdr:rowOff>330200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14</xdr:col>
                    <xdr:colOff>177800</xdr:colOff>
                    <xdr:row>34</xdr:row>
                    <xdr:rowOff>25400</xdr:rowOff>
                  </from>
                  <to>
                    <xdr:col>14</xdr:col>
                    <xdr:colOff>406400</xdr:colOff>
                    <xdr:row>34</xdr:row>
                    <xdr:rowOff>330200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12</xdr:col>
                    <xdr:colOff>158750</xdr:colOff>
                    <xdr:row>35</xdr:row>
                    <xdr:rowOff>31750</xdr:rowOff>
                  </from>
                  <to>
                    <xdr:col>12</xdr:col>
                    <xdr:colOff>387350</xdr:colOff>
                    <xdr:row>35</xdr:row>
                    <xdr:rowOff>330200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14</xdr:col>
                    <xdr:colOff>177800</xdr:colOff>
                    <xdr:row>35</xdr:row>
                    <xdr:rowOff>25400</xdr:rowOff>
                  </from>
                  <to>
                    <xdr:col>14</xdr:col>
                    <xdr:colOff>406400</xdr:colOff>
                    <xdr:row>35</xdr:row>
                    <xdr:rowOff>330200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BE51"/>
  <sheetViews>
    <sheetView showGridLines="0" zoomScale="70" zoomScaleNormal="70" workbookViewId="0"/>
  </sheetViews>
  <sheetFormatPr defaultColWidth="3.4140625" defaultRowHeight="18" x14ac:dyDescent="0.55000000000000004"/>
  <cols>
    <col min="1" max="27" width="3.4140625" style="2"/>
    <col min="28" max="28" width="3" style="493" customWidth="1"/>
    <col min="29" max="29" width="3" style="103" customWidth="1"/>
    <col min="30" max="16384" width="3.4140625" style="2"/>
  </cols>
  <sheetData>
    <row r="1" spans="2:57" x14ac:dyDescent="0.55000000000000004">
      <c r="B1" s="1" t="s">
        <v>417</v>
      </c>
      <c r="C1" s="1"/>
      <c r="D1" s="1"/>
      <c r="E1" s="1"/>
      <c r="F1" s="1"/>
      <c r="G1" s="1"/>
      <c r="H1" s="1"/>
      <c r="I1" s="1"/>
      <c r="J1" s="1"/>
      <c r="AB1" s="171"/>
      <c r="AC1" s="102"/>
      <c r="AD1" s="1"/>
      <c r="AE1" s="1" t="s">
        <v>417</v>
      </c>
      <c r="AF1" s="1"/>
      <c r="AG1" s="1"/>
      <c r="AH1" s="1"/>
      <c r="AI1" s="1"/>
      <c r="AJ1" s="1"/>
      <c r="AK1" s="1"/>
      <c r="AL1" s="1"/>
      <c r="AM1" s="1"/>
    </row>
    <row r="2" spans="2:57" ht="9" customHeight="1" x14ac:dyDescent="0.55000000000000004">
      <c r="AB2" s="171"/>
      <c r="AC2" s="104"/>
    </row>
    <row r="3" spans="2:57" x14ac:dyDescent="0.55000000000000004">
      <c r="B3" s="1070" t="s">
        <v>223</v>
      </c>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C3" s="105"/>
      <c r="AD3" s="521"/>
      <c r="AE3" s="1070" t="s">
        <v>223</v>
      </c>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3"/>
    </row>
    <row r="4" spans="2:57" ht="19" x14ac:dyDescent="0.55000000000000004">
      <c r="B4" s="1071" t="s">
        <v>419</v>
      </c>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C4" s="106"/>
      <c r="AD4" s="522"/>
      <c r="AE4" s="1071" t="s">
        <v>419</v>
      </c>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1"/>
      <c r="BC4" s="1071"/>
      <c r="BD4" s="1071"/>
      <c r="BE4" s="3"/>
    </row>
    <row r="5" spans="2:57" x14ac:dyDescent="0.55000000000000004">
      <c r="AC5" s="109"/>
    </row>
    <row r="6" spans="2:57" s="1" customFormat="1" ht="14" customHeight="1" thickBot="1" x14ac:dyDescent="0.6">
      <c r="AB6" s="537"/>
      <c r="AC6" s="112"/>
    </row>
    <row r="7" spans="2:57" s="1" customFormat="1" ht="14" customHeight="1" x14ac:dyDescent="0.55000000000000004">
      <c r="B7" s="4"/>
      <c r="C7" s="5"/>
      <c r="D7" s="5"/>
      <c r="E7" s="5"/>
      <c r="F7" s="5"/>
      <c r="G7" s="5"/>
      <c r="H7" s="5"/>
      <c r="I7" s="5"/>
      <c r="J7" s="5"/>
      <c r="K7" s="5"/>
      <c r="L7" s="5"/>
      <c r="M7" s="5"/>
      <c r="N7" s="5"/>
      <c r="O7" s="5"/>
      <c r="P7" s="5"/>
      <c r="Q7" s="5"/>
      <c r="R7" s="5"/>
      <c r="S7" s="5"/>
      <c r="T7" s="5"/>
      <c r="U7" s="5"/>
      <c r="V7" s="5"/>
      <c r="W7" s="5"/>
      <c r="X7" s="5"/>
      <c r="Y7" s="5"/>
      <c r="Z7" s="5"/>
      <c r="AA7" s="6"/>
      <c r="AB7" s="538"/>
      <c r="AC7" s="115"/>
      <c r="AE7" s="4"/>
      <c r="AF7" s="5"/>
      <c r="AG7" s="5"/>
      <c r="AH7" s="5"/>
      <c r="AI7" s="5"/>
      <c r="AJ7" s="5"/>
      <c r="AK7" s="5"/>
      <c r="AL7" s="5"/>
      <c r="AM7" s="5"/>
      <c r="AN7" s="5"/>
      <c r="AO7" s="5"/>
      <c r="AP7" s="5"/>
      <c r="AQ7" s="5"/>
      <c r="AR7" s="5"/>
      <c r="AS7" s="5"/>
      <c r="AT7" s="5"/>
      <c r="AU7" s="5"/>
      <c r="AV7" s="5"/>
      <c r="AW7" s="5"/>
      <c r="AX7" s="5"/>
      <c r="AY7" s="5"/>
      <c r="AZ7" s="5"/>
      <c r="BA7" s="5"/>
      <c r="BB7" s="5"/>
      <c r="BC7" s="5"/>
      <c r="BD7" s="6"/>
    </row>
    <row r="8" spans="2:57" s="1" customFormat="1" ht="14" customHeight="1" x14ac:dyDescent="0.55000000000000004">
      <c r="B8" s="7"/>
      <c r="AA8" s="8"/>
      <c r="AB8" s="493"/>
      <c r="AC8" s="115"/>
      <c r="AE8" s="7"/>
      <c r="BD8" s="8"/>
    </row>
    <row r="9" spans="2:57" s="1" customFormat="1" ht="14" customHeight="1" x14ac:dyDescent="0.55000000000000004">
      <c r="B9" s="7"/>
      <c r="AA9" s="8"/>
      <c r="AB9" s="493"/>
      <c r="AC9" s="115"/>
      <c r="AE9" s="7"/>
      <c r="BD9" s="8"/>
    </row>
    <row r="10" spans="2:57" s="1" customFormat="1" ht="14" customHeight="1" x14ac:dyDescent="0.55000000000000004">
      <c r="B10" s="7"/>
      <c r="AA10" s="8"/>
      <c r="AB10" s="493"/>
      <c r="AC10" s="115"/>
      <c r="AE10" s="7"/>
      <c r="BD10" s="8"/>
    </row>
    <row r="11" spans="2:57" s="1" customFormat="1" ht="14" customHeight="1" x14ac:dyDescent="0.55000000000000004">
      <c r="B11" s="7"/>
      <c r="AA11" s="8"/>
      <c r="AB11" s="493"/>
      <c r="AC11" s="116"/>
      <c r="AE11" s="7"/>
      <c r="BD11" s="8"/>
    </row>
    <row r="12" spans="2:57" s="1" customFormat="1" ht="14" customHeight="1" x14ac:dyDescent="0.55000000000000004">
      <c r="B12" s="7"/>
      <c r="AA12" s="8"/>
      <c r="AB12" s="493"/>
      <c r="AC12" s="116"/>
      <c r="AE12" s="7"/>
      <c r="BD12" s="8"/>
    </row>
    <row r="13" spans="2:57" s="1" customFormat="1" ht="14" customHeight="1" x14ac:dyDescent="0.55000000000000004">
      <c r="B13" s="7"/>
      <c r="AA13" s="8"/>
      <c r="AB13" s="493"/>
      <c r="AC13" s="116"/>
      <c r="AE13" s="7"/>
      <c r="BD13" s="8"/>
    </row>
    <row r="14" spans="2:57" s="1" customFormat="1" ht="14" customHeight="1" x14ac:dyDescent="0.55000000000000004">
      <c r="B14" s="7"/>
      <c r="AA14" s="8"/>
      <c r="AB14" s="493"/>
      <c r="AC14" s="116"/>
      <c r="AE14" s="7"/>
      <c r="BD14" s="8"/>
    </row>
    <row r="15" spans="2:57" s="1" customFormat="1" ht="14" customHeight="1" x14ac:dyDescent="0.55000000000000004">
      <c r="B15" s="7"/>
      <c r="AA15" s="8"/>
      <c r="AB15" s="493"/>
      <c r="AC15" s="116"/>
      <c r="AE15" s="7"/>
      <c r="BD15" s="8"/>
    </row>
    <row r="16" spans="2:57" s="1" customFormat="1" ht="14" customHeight="1" x14ac:dyDescent="0.55000000000000004">
      <c r="B16" s="7"/>
      <c r="AA16" s="8"/>
      <c r="AB16" s="493"/>
      <c r="AC16" s="118"/>
      <c r="AE16" s="7"/>
      <c r="BD16" s="8"/>
    </row>
    <row r="17" spans="2:56" s="1" customFormat="1" ht="14" customHeight="1" x14ac:dyDescent="0.55000000000000004">
      <c r="B17" s="7"/>
      <c r="AA17" s="8"/>
      <c r="AB17" s="539"/>
      <c r="AC17" s="118"/>
      <c r="AE17" s="7"/>
      <c r="BD17" s="8"/>
    </row>
    <row r="18" spans="2:56" s="1" customFormat="1" ht="14" customHeight="1" x14ac:dyDescent="0.55000000000000004">
      <c r="B18" s="7"/>
      <c r="AA18" s="8"/>
      <c r="AB18" s="540"/>
      <c r="AC18" s="102"/>
      <c r="AE18" s="7"/>
      <c r="BD18" s="8"/>
    </row>
    <row r="19" spans="2:56" s="1" customFormat="1" ht="14" customHeight="1" x14ac:dyDescent="0.55000000000000004">
      <c r="B19" s="7"/>
      <c r="AA19" s="8"/>
      <c r="AB19" s="540"/>
      <c r="AC19" s="115"/>
      <c r="AE19" s="7"/>
      <c r="BD19" s="8"/>
    </row>
    <row r="20" spans="2:56" s="1" customFormat="1" ht="14" customHeight="1" x14ac:dyDescent="0.55000000000000004">
      <c r="B20" s="7"/>
      <c r="AA20" s="8"/>
      <c r="AB20" s="541"/>
      <c r="AC20" s="119"/>
      <c r="AE20" s="7"/>
      <c r="BD20" s="8"/>
    </row>
    <row r="21" spans="2:56" s="1" customFormat="1" ht="14" customHeight="1" x14ac:dyDescent="0.55000000000000004">
      <c r="B21" s="7"/>
      <c r="AA21" s="8"/>
      <c r="AB21" s="541"/>
      <c r="AC21" s="115"/>
      <c r="AE21" s="7"/>
      <c r="BD21" s="8"/>
    </row>
    <row r="22" spans="2:56" s="1" customFormat="1" ht="14" customHeight="1" x14ac:dyDescent="0.55000000000000004">
      <c r="B22" s="7"/>
      <c r="AA22" s="8"/>
      <c r="AB22" s="541"/>
      <c r="AC22" s="116"/>
      <c r="AE22" s="7"/>
      <c r="BD22" s="8"/>
    </row>
    <row r="23" spans="2:56" s="1" customFormat="1" ht="14" customHeight="1" x14ac:dyDescent="0.55000000000000004">
      <c r="B23" s="7"/>
      <c r="AA23" s="8"/>
      <c r="AB23" s="541"/>
      <c r="AC23" s="116"/>
      <c r="AE23" s="7"/>
      <c r="BD23" s="8"/>
    </row>
    <row r="24" spans="2:56" s="1" customFormat="1" ht="14" customHeight="1" x14ac:dyDescent="0.55000000000000004">
      <c r="B24" s="7"/>
      <c r="J24" s="1072" t="s">
        <v>418</v>
      </c>
      <c r="K24" s="1073"/>
      <c r="L24" s="1073"/>
      <c r="M24" s="1073"/>
      <c r="N24" s="1073"/>
      <c r="O24" s="1073"/>
      <c r="P24" s="1073"/>
      <c r="Q24" s="1073"/>
      <c r="R24" s="1073"/>
      <c r="S24" s="1074"/>
      <c r="AA24" s="8"/>
      <c r="AB24" s="541"/>
      <c r="AC24" s="121"/>
      <c r="AE24" s="7"/>
      <c r="AM24" s="1076"/>
      <c r="AN24" s="1076"/>
      <c r="AO24" s="1076"/>
      <c r="AP24" s="1076"/>
      <c r="AQ24" s="1076"/>
      <c r="AR24" s="1076"/>
      <c r="AS24" s="1076"/>
      <c r="AT24" s="1076"/>
      <c r="AU24" s="1076"/>
      <c r="AV24" s="1076"/>
      <c r="BD24" s="8"/>
    </row>
    <row r="25" spans="2:56" s="1" customFormat="1" ht="14" customHeight="1" x14ac:dyDescent="0.55000000000000004">
      <c r="B25" s="7"/>
      <c r="J25" s="1075"/>
      <c r="K25" s="1076"/>
      <c r="L25" s="1076"/>
      <c r="M25" s="1076"/>
      <c r="N25" s="1076"/>
      <c r="O25" s="1076"/>
      <c r="P25" s="1076"/>
      <c r="Q25" s="1076"/>
      <c r="R25" s="1076"/>
      <c r="S25" s="1077"/>
      <c r="AA25" s="8"/>
      <c r="AB25" s="541"/>
      <c r="AC25" s="115"/>
      <c r="AE25" s="7"/>
      <c r="AM25" s="1076"/>
      <c r="AN25" s="1076"/>
      <c r="AO25" s="1076"/>
      <c r="AP25" s="1076"/>
      <c r="AQ25" s="1076"/>
      <c r="AR25" s="1076"/>
      <c r="AS25" s="1076"/>
      <c r="AT25" s="1076"/>
      <c r="AU25" s="1076"/>
      <c r="AV25" s="1076"/>
      <c r="BD25" s="8"/>
    </row>
    <row r="26" spans="2:56" s="1" customFormat="1" ht="14" customHeight="1" x14ac:dyDescent="0.55000000000000004">
      <c r="B26" s="7"/>
      <c r="J26" s="1075"/>
      <c r="K26" s="1076"/>
      <c r="L26" s="1076"/>
      <c r="M26" s="1076"/>
      <c r="N26" s="1076"/>
      <c r="O26" s="1076"/>
      <c r="P26" s="1076"/>
      <c r="Q26" s="1076"/>
      <c r="R26" s="1076"/>
      <c r="S26" s="1077"/>
      <c r="AA26" s="8"/>
      <c r="AB26" s="541"/>
      <c r="AC26" s="119"/>
      <c r="AE26" s="7"/>
      <c r="AM26" s="1076"/>
      <c r="AN26" s="1076"/>
      <c r="AO26" s="1076"/>
      <c r="AP26" s="1076"/>
      <c r="AQ26" s="1076"/>
      <c r="AR26" s="1076"/>
      <c r="AS26" s="1076"/>
      <c r="AT26" s="1076"/>
      <c r="AU26" s="1076"/>
      <c r="AV26" s="1076"/>
      <c r="BD26" s="8"/>
    </row>
    <row r="27" spans="2:56" s="1" customFormat="1" ht="14" customHeight="1" x14ac:dyDescent="0.55000000000000004">
      <c r="B27" s="7"/>
      <c r="J27" s="1075"/>
      <c r="K27" s="1076"/>
      <c r="L27" s="1076"/>
      <c r="M27" s="1076"/>
      <c r="N27" s="1076"/>
      <c r="O27" s="1076"/>
      <c r="P27" s="1076"/>
      <c r="Q27" s="1076"/>
      <c r="R27" s="1076"/>
      <c r="S27" s="1077"/>
      <c r="AA27" s="8"/>
      <c r="AB27" s="541"/>
      <c r="AC27" s="119"/>
      <c r="AE27" s="7"/>
      <c r="AM27" s="1076"/>
      <c r="AN27" s="1076"/>
      <c r="AO27" s="1076"/>
      <c r="AP27" s="1076"/>
      <c r="AQ27" s="1076"/>
      <c r="AR27" s="1076"/>
      <c r="AS27" s="1076"/>
      <c r="AT27" s="1076"/>
      <c r="AU27" s="1076"/>
      <c r="AV27" s="1076"/>
      <c r="BD27" s="8"/>
    </row>
    <row r="28" spans="2:56" s="1" customFormat="1" ht="14" customHeight="1" x14ac:dyDescent="0.55000000000000004">
      <c r="B28" s="7"/>
      <c r="J28" s="1075"/>
      <c r="K28" s="1076"/>
      <c r="L28" s="1076"/>
      <c r="M28" s="1076"/>
      <c r="N28" s="1076"/>
      <c r="O28" s="1076"/>
      <c r="P28" s="1076"/>
      <c r="Q28" s="1076"/>
      <c r="R28" s="1076"/>
      <c r="S28" s="1077"/>
      <c r="AA28" s="8"/>
      <c r="AB28" s="541"/>
      <c r="AC28" s="128"/>
      <c r="AE28" s="7"/>
      <c r="AM28" s="1076"/>
      <c r="AN28" s="1076"/>
      <c r="AO28" s="1076"/>
      <c r="AP28" s="1076"/>
      <c r="AQ28" s="1076"/>
      <c r="AR28" s="1076"/>
      <c r="AS28" s="1076"/>
      <c r="AT28" s="1076"/>
      <c r="AU28" s="1076"/>
      <c r="AV28" s="1076"/>
      <c r="BD28" s="8"/>
    </row>
    <row r="29" spans="2:56" s="1" customFormat="1" ht="14" customHeight="1" x14ac:dyDescent="0.55000000000000004">
      <c r="B29" s="7"/>
      <c r="J29" s="1075"/>
      <c r="K29" s="1076"/>
      <c r="L29" s="1076"/>
      <c r="M29" s="1076"/>
      <c r="N29" s="1076"/>
      <c r="O29" s="1076"/>
      <c r="P29" s="1076"/>
      <c r="Q29" s="1076"/>
      <c r="R29" s="1076"/>
      <c r="S29" s="1077"/>
      <c r="AA29" s="8"/>
      <c r="AB29" s="541"/>
      <c r="AC29" s="128"/>
      <c r="AE29" s="7"/>
      <c r="AM29" s="1076"/>
      <c r="AN29" s="1076"/>
      <c r="AO29" s="1076"/>
      <c r="AP29" s="1076"/>
      <c r="AQ29" s="1076"/>
      <c r="AR29" s="1076"/>
      <c r="AS29" s="1076"/>
      <c r="AT29" s="1076"/>
      <c r="AU29" s="1076"/>
      <c r="AV29" s="1076"/>
      <c r="BD29" s="8"/>
    </row>
    <row r="30" spans="2:56" s="1" customFormat="1" ht="14" customHeight="1" x14ac:dyDescent="0.55000000000000004">
      <c r="B30" s="7"/>
      <c r="J30" s="1078"/>
      <c r="K30" s="1079"/>
      <c r="L30" s="1079"/>
      <c r="M30" s="1079"/>
      <c r="N30" s="1079"/>
      <c r="O30" s="1079"/>
      <c r="P30" s="1079"/>
      <c r="Q30" s="1079"/>
      <c r="R30" s="1079"/>
      <c r="S30" s="1080"/>
      <c r="AA30" s="8"/>
      <c r="AB30" s="541"/>
      <c r="AC30" s="128"/>
      <c r="AE30" s="7"/>
      <c r="AM30" s="1076"/>
      <c r="AN30" s="1076"/>
      <c r="AO30" s="1076"/>
      <c r="AP30" s="1076"/>
      <c r="AQ30" s="1076"/>
      <c r="AR30" s="1076"/>
      <c r="AS30" s="1076"/>
      <c r="AT30" s="1076"/>
      <c r="AU30" s="1076"/>
      <c r="AV30" s="1076"/>
      <c r="BD30" s="8"/>
    </row>
    <row r="31" spans="2:56" s="1" customFormat="1" ht="14" customHeight="1" x14ac:dyDescent="0.55000000000000004">
      <c r="B31" s="7"/>
      <c r="AA31" s="8"/>
      <c r="AB31" s="541"/>
      <c r="AC31" s="128"/>
      <c r="AE31" s="7"/>
      <c r="BD31" s="8"/>
    </row>
    <row r="32" spans="2:56" s="1" customFormat="1" ht="14" customHeight="1" x14ac:dyDescent="0.55000000000000004">
      <c r="B32" s="7"/>
      <c r="AA32" s="8"/>
      <c r="AB32" s="541"/>
      <c r="AC32" s="128"/>
      <c r="AE32" s="7"/>
      <c r="BD32" s="8"/>
    </row>
    <row r="33" spans="2:56" s="1" customFormat="1" ht="14" customHeight="1" x14ac:dyDescent="0.55000000000000004">
      <c r="B33" s="7"/>
      <c r="AA33" s="8"/>
      <c r="AB33" s="541"/>
      <c r="AC33" s="128"/>
      <c r="AE33" s="7"/>
      <c r="BD33" s="8"/>
    </row>
    <row r="34" spans="2:56" s="1" customFormat="1" ht="14" customHeight="1" x14ac:dyDescent="0.55000000000000004">
      <c r="B34" s="7"/>
      <c r="AA34" s="8"/>
      <c r="AB34" s="541"/>
      <c r="AC34" s="128"/>
      <c r="AE34" s="7"/>
      <c r="BD34" s="8"/>
    </row>
    <row r="35" spans="2:56" s="1" customFormat="1" ht="14" customHeight="1" x14ac:dyDescent="0.55000000000000004">
      <c r="B35" s="7"/>
      <c r="AA35" s="8"/>
      <c r="AB35" s="541"/>
      <c r="AC35" s="128"/>
      <c r="AE35" s="7"/>
      <c r="BD35" s="8"/>
    </row>
    <row r="36" spans="2:56" s="1" customFormat="1" ht="14" customHeight="1" x14ac:dyDescent="0.55000000000000004">
      <c r="B36" s="7"/>
      <c r="AA36" s="8"/>
      <c r="AB36" s="541"/>
      <c r="AC36" s="128"/>
      <c r="AE36" s="7"/>
      <c r="BD36" s="8"/>
    </row>
    <row r="37" spans="2:56" s="1" customFormat="1" ht="14" customHeight="1" x14ac:dyDescent="0.55000000000000004">
      <c r="B37" s="7"/>
      <c r="AA37" s="8"/>
      <c r="AB37" s="541"/>
      <c r="AC37" s="128"/>
      <c r="AE37" s="7"/>
      <c r="AJ37"/>
      <c r="BD37" s="8"/>
    </row>
    <row r="38" spans="2:56" s="1" customFormat="1" ht="14" customHeight="1" x14ac:dyDescent="0.55000000000000004">
      <c r="B38" s="7"/>
      <c r="AA38" s="8"/>
      <c r="AB38" s="541"/>
      <c r="AC38" s="128"/>
      <c r="AE38" s="7"/>
      <c r="BD38" s="8"/>
    </row>
    <row r="39" spans="2:56" s="1" customFormat="1" ht="14" customHeight="1" x14ac:dyDescent="0.55000000000000004">
      <c r="B39" s="7"/>
      <c r="AA39" s="8"/>
      <c r="AB39" s="541"/>
      <c r="AC39" s="128"/>
      <c r="AE39" s="7"/>
      <c r="BD39" s="8"/>
    </row>
    <row r="40" spans="2:56" s="1" customFormat="1" ht="14" customHeight="1" x14ac:dyDescent="0.55000000000000004">
      <c r="B40" s="7"/>
      <c r="AA40" s="8"/>
      <c r="AB40" s="493"/>
      <c r="AC40" s="128"/>
      <c r="AE40" s="7"/>
      <c r="BD40" s="8"/>
    </row>
    <row r="41" spans="2:56" s="1" customFormat="1" ht="14" customHeight="1" x14ac:dyDescent="0.55000000000000004">
      <c r="B41" s="7"/>
      <c r="AA41" s="8"/>
      <c r="AB41" s="493"/>
      <c r="AC41" s="128"/>
      <c r="AE41" s="7"/>
      <c r="BD41" s="8"/>
    </row>
    <row r="42" spans="2:56" s="1" customFormat="1" ht="14" customHeight="1" x14ac:dyDescent="0.55000000000000004">
      <c r="B42" s="7"/>
      <c r="AA42" s="8"/>
      <c r="AB42" s="493"/>
      <c r="AC42" s="128"/>
      <c r="AE42" s="7"/>
      <c r="BD42" s="8"/>
    </row>
    <row r="43" spans="2:56" s="1" customFormat="1" ht="14" customHeight="1" x14ac:dyDescent="0.55000000000000004">
      <c r="B43" s="7"/>
      <c r="AA43" s="8"/>
      <c r="AB43" s="493"/>
      <c r="AC43" s="128"/>
      <c r="AE43" s="7"/>
      <c r="BD43" s="8"/>
    </row>
    <row r="44" spans="2:56" s="1" customFormat="1" ht="14" customHeight="1" x14ac:dyDescent="0.55000000000000004">
      <c r="B44" s="7"/>
      <c r="AA44" s="8"/>
      <c r="AB44" s="493"/>
      <c r="AC44" s="128"/>
      <c r="AE44" s="7"/>
      <c r="BD44" s="8"/>
    </row>
    <row r="45" spans="2:56" s="1" customFormat="1" ht="14" customHeight="1" x14ac:dyDescent="0.55000000000000004">
      <c r="B45" s="7"/>
      <c r="AA45" s="8"/>
      <c r="AB45" s="493"/>
      <c r="AC45" s="128"/>
      <c r="AE45" s="7"/>
      <c r="BD45" s="8"/>
    </row>
    <row r="46" spans="2:56" s="1" customFormat="1" ht="14" customHeight="1" x14ac:dyDescent="0.55000000000000004">
      <c r="B46" s="7"/>
      <c r="AA46" s="8"/>
      <c r="AB46" s="493"/>
      <c r="AC46" s="128"/>
      <c r="AE46" s="7"/>
      <c r="BD46" s="8"/>
    </row>
    <row r="47" spans="2:56" s="1" customFormat="1" ht="14" customHeight="1" x14ac:dyDescent="0.55000000000000004">
      <c r="B47" s="7"/>
      <c r="AA47" s="8"/>
      <c r="AB47" s="493"/>
      <c r="AC47" s="154"/>
      <c r="AE47" s="7"/>
      <c r="BD47" s="8"/>
    </row>
    <row r="48" spans="2:56" s="1" customFormat="1" ht="13.5" thickBot="1" x14ac:dyDescent="0.6">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2"/>
      <c r="AB48" s="493"/>
      <c r="AC48" s="154"/>
      <c r="AE48" s="10"/>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2"/>
    </row>
    <row r="49" spans="2:56" s="1" customFormat="1" ht="13.5" thickBot="1" x14ac:dyDescent="0.6">
      <c r="AB49" s="493"/>
      <c r="AC49" s="154"/>
    </row>
    <row r="50" spans="2:56" s="1" customFormat="1" ht="185" customHeight="1" thickBot="1" x14ac:dyDescent="0.6">
      <c r="B50" s="1081" t="s">
        <v>487</v>
      </c>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3"/>
      <c r="AB50" s="493"/>
      <c r="AC50" s="154"/>
      <c r="AD50" s="542"/>
      <c r="AE50" s="1081" t="s">
        <v>488</v>
      </c>
      <c r="AF50" s="1082"/>
      <c r="AG50" s="1082"/>
      <c r="AH50" s="1082"/>
      <c r="AI50" s="1082"/>
      <c r="AJ50" s="1082"/>
      <c r="AK50" s="1082"/>
      <c r="AL50" s="1082"/>
      <c r="AM50" s="1082"/>
      <c r="AN50" s="1082"/>
      <c r="AO50" s="1082"/>
      <c r="AP50" s="1082"/>
      <c r="AQ50" s="1082"/>
      <c r="AR50" s="1082"/>
      <c r="AS50" s="1082"/>
      <c r="AT50" s="1082"/>
      <c r="AU50" s="1082"/>
      <c r="AV50" s="1082"/>
      <c r="AW50" s="1082"/>
      <c r="AX50" s="1082"/>
      <c r="AY50" s="1082"/>
      <c r="AZ50" s="1082"/>
      <c r="BA50" s="1082"/>
      <c r="BB50" s="1082"/>
      <c r="BC50" s="1082"/>
      <c r="BD50" s="1083"/>
    </row>
    <row r="51" spans="2:56" s="1" customFormat="1" ht="13" x14ac:dyDescent="0.55000000000000004">
      <c r="AA51" s="9"/>
      <c r="AB51" s="493"/>
      <c r="AC51" s="154"/>
      <c r="BD51" s="9"/>
    </row>
  </sheetData>
  <mergeCells count="8">
    <mergeCell ref="AE3:BD3"/>
    <mergeCell ref="AE4:BD4"/>
    <mergeCell ref="AM24:AV30"/>
    <mergeCell ref="AE50:BD50"/>
    <mergeCell ref="B3:AA3"/>
    <mergeCell ref="B4:AA4"/>
    <mergeCell ref="J24:S30"/>
    <mergeCell ref="B50:AA50"/>
  </mergeCells>
  <phoneticPr fontId="4"/>
  <dataValidations count="1">
    <dataValidation type="list" allowBlank="1" showInputMessage="1" showErrorMessage="1" sqref="AB18:AB19" xr:uid="{00000000-0002-0000-0D00-000000000000}">
      <formula1>"未回収,回収済み,公社に提出済み"</formula1>
    </dataValidation>
  </dataValidations>
  <printOptions horizontalCentered="1"/>
  <pageMargins left="0.70866141732283472" right="0.70866141732283472" top="0.74803149606299213" bottom="0.55118110236220474" header="0.31496062992125984" footer="0.31496062992125984"/>
  <pageSetup paperSize="9" scale="8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Z69"/>
  <sheetViews>
    <sheetView showGridLines="0" zoomScale="70" zoomScaleNormal="70" workbookViewId="0"/>
  </sheetViews>
  <sheetFormatPr defaultRowHeight="13" x14ac:dyDescent="0.55000000000000004"/>
  <cols>
    <col min="1" max="1" width="2.9140625" style="493" customWidth="1"/>
    <col min="2" max="2" width="4.08203125" style="493" customWidth="1"/>
    <col min="3" max="3" width="9.9140625" style="493" customWidth="1"/>
    <col min="4" max="4" width="18.4140625" style="494" customWidth="1"/>
    <col min="5" max="5" width="9.58203125" style="494" customWidth="1"/>
    <col min="6" max="6" width="9.58203125" style="493" customWidth="1"/>
    <col min="7" max="7" width="16.5" style="494" customWidth="1"/>
    <col min="8" max="8" width="9.58203125" style="493" customWidth="1"/>
    <col min="9" max="9" width="14.4140625" style="493" bestFit="1" customWidth="1"/>
    <col min="10" max="10" width="14.1640625" style="494" customWidth="1"/>
    <col min="11" max="11" width="9.58203125" style="493" customWidth="1"/>
    <col min="12" max="12" width="10.1640625" style="493" customWidth="1"/>
    <col min="13" max="13" width="3" style="493" customWidth="1"/>
    <col min="14" max="14" width="3" style="103" customWidth="1"/>
    <col min="15" max="15" width="3.1640625" style="493" customWidth="1"/>
    <col min="16" max="16" width="3.9140625" style="493" customWidth="1"/>
    <col min="17" max="17" width="9.58203125" style="493" customWidth="1"/>
    <col min="18" max="18" width="18.1640625" style="493" customWidth="1"/>
    <col min="19" max="20" width="9.33203125" style="493" customWidth="1"/>
    <col min="21" max="21" width="16.5" style="493" customWidth="1"/>
    <col min="22" max="22" width="9.33203125" style="493" customWidth="1"/>
    <col min="23" max="24" width="14.1640625" style="493" customWidth="1"/>
    <col min="25" max="25" width="9.33203125" style="493" customWidth="1"/>
    <col min="26" max="26" width="10.08203125" style="493" customWidth="1"/>
    <col min="27" max="16384" width="8.6640625" style="493"/>
  </cols>
  <sheetData>
    <row r="1" spans="1:26" s="171" customFormat="1" ht="14" x14ac:dyDescent="0.55000000000000004">
      <c r="A1" s="98" t="s">
        <v>403</v>
      </c>
      <c r="D1" s="478"/>
      <c r="E1" s="478"/>
      <c r="G1" s="478"/>
      <c r="J1" s="478"/>
      <c r="N1" s="102"/>
      <c r="O1" s="98" t="s">
        <v>403</v>
      </c>
      <c r="R1" s="478"/>
      <c r="S1" s="478"/>
      <c r="U1" s="478"/>
      <c r="X1" s="478"/>
    </row>
    <row r="2" spans="1:26" s="171" customFormat="1" x14ac:dyDescent="0.55000000000000004">
      <c r="A2" s="293"/>
      <c r="D2" s="478"/>
      <c r="E2" s="478"/>
      <c r="G2" s="478"/>
      <c r="J2" s="478"/>
      <c r="N2" s="104"/>
      <c r="O2" s="293"/>
      <c r="R2" s="478"/>
      <c r="S2" s="478"/>
      <c r="U2" s="478"/>
      <c r="X2" s="478"/>
    </row>
    <row r="3" spans="1:26" ht="15.9" customHeight="1" x14ac:dyDescent="0.55000000000000004">
      <c r="A3" s="495"/>
      <c r="N3" s="109"/>
      <c r="O3" s="495"/>
      <c r="R3" s="494"/>
      <c r="S3" s="494"/>
      <c r="U3" s="494"/>
      <c r="X3" s="494"/>
    </row>
    <row r="4" spans="1:26" ht="20.25" customHeight="1" x14ac:dyDescent="0.55000000000000004">
      <c r="A4" s="1120" t="s">
        <v>221</v>
      </c>
      <c r="B4" s="1120"/>
      <c r="C4" s="1120"/>
      <c r="D4" s="1120"/>
      <c r="E4" s="1120"/>
      <c r="F4" s="1120"/>
      <c r="G4" s="1120"/>
      <c r="H4" s="1120"/>
      <c r="I4" s="1120"/>
      <c r="J4" s="1120"/>
      <c r="K4" s="1120"/>
      <c r="L4" s="1120"/>
      <c r="M4" s="544"/>
      <c r="N4" s="112"/>
      <c r="O4" s="1231" t="s">
        <v>221</v>
      </c>
      <c r="P4" s="1231"/>
      <c r="Q4" s="1231"/>
      <c r="R4" s="1231"/>
      <c r="S4" s="1231"/>
      <c r="T4" s="1231"/>
      <c r="U4" s="1231"/>
      <c r="V4" s="1231"/>
      <c r="W4" s="1231"/>
      <c r="X4" s="1231"/>
      <c r="Y4" s="1231"/>
      <c r="Z4" s="1231"/>
    </row>
    <row r="5" spans="1:26" ht="20.25" customHeight="1" x14ac:dyDescent="0.55000000000000004">
      <c r="A5" s="1225" t="s">
        <v>375</v>
      </c>
      <c r="B5" s="1225"/>
      <c r="C5" s="1225"/>
      <c r="D5" s="1225"/>
      <c r="E5" s="1225"/>
      <c r="F5" s="1225"/>
      <c r="G5" s="1225"/>
      <c r="H5" s="1225"/>
      <c r="I5" s="1225"/>
      <c r="J5" s="1225"/>
      <c r="K5" s="1225"/>
      <c r="L5" s="1225"/>
      <c r="M5" s="545"/>
      <c r="N5" s="115"/>
      <c r="O5" s="1225" t="s">
        <v>375</v>
      </c>
      <c r="P5" s="1225"/>
      <c r="Q5" s="1225"/>
      <c r="R5" s="1225"/>
      <c r="S5" s="1225"/>
      <c r="T5" s="1225"/>
      <c r="U5" s="1225"/>
      <c r="V5" s="1225"/>
      <c r="W5" s="1225"/>
      <c r="X5" s="1225"/>
      <c r="Y5" s="1225"/>
      <c r="Z5" s="1225"/>
    </row>
    <row r="6" spans="1:26" ht="18.649999999999999" customHeight="1" x14ac:dyDescent="0.55000000000000004">
      <c r="A6" s="495"/>
      <c r="N6" s="115"/>
      <c r="O6" s="495"/>
      <c r="R6" s="494"/>
      <c r="S6" s="494"/>
      <c r="U6" s="494"/>
      <c r="X6" s="494"/>
    </row>
    <row r="7" spans="1:26" ht="18.649999999999999" customHeight="1" x14ac:dyDescent="0.55000000000000004">
      <c r="A7" s="495"/>
      <c r="N7" s="115"/>
      <c r="O7" s="495"/>
      <c r="R7" s="494"/>
      <c r="S7" s="494"/>
      <c r="U7" s="494"/>
      <c r="X7" s="494"/>
    </row>
    <row r="8" spans="1:26" ht="38" customHeight="1" x14ac:dyDescent="0.55000000000000004">
      <c r="C8" s="1220" t="s">
        <v>414</v>
      </c>
      <c r="D8" s="1221"/>
      <c r="E8" s="1222"/>
      <c r="F8" s="1223"/>
      <c r="G8" s="1223"/>
      <c r="H8" s="510" t="s">
        <v>187</v>
      </c>
      <c r="I8" s="546" t="s">
        <v>400</v>
      </c>
      <c r="J8" s="546" t="s">
        <v>399</v>
      </c>
      <c r="K8" s="547" t="s">
        <v>398</v>
      </c>
      <c r="N8" s="115"/>
      <c r="Q8" s="1220" t="s">
        <v>414</v>
      </c>
      <c r="R8" s="1221"/>
      <c r="S8" s="1228" t="s">
        <v>439</v>
      </c>
      <c r="T8" s="1229"/>
      <c r="U8" s="1229"/>
      <c r="V8" s="510" t="s">
        <v>187</v>
      </c>
      <c r="W8" s="511" t="s">
        <v>459</v>
      </c>
      <c r="X8" s="511" t="s">
        <v>441</v>
      </c>
      <c r="Y8" s="512" t="s">
        <v>442</v>
      </c>
    </row>
    <row r="9" spans="1:26" ht="38" customHeight="1" x14ac:dyDescent="0.55000000000000004">
      <c r="C9" s="1226" t="s">
        <v>401</v>
      </c>
      <c r="D9" s="1226"/>
      <c r="E9" s="1227"/>
      <c r="F9" s="1227"/>
      <c r="G9" s="1227"/>
      <c r="H9" s="1227"/>
      <c r="I9" s="1227"/>
      <c r="J9" s="1227"/>
      <c r="K9" s="1227"/>
      <c r="N9" s="116"/>
      <c r="Q9" s="1226" t="s">
        <v>401</v>
      </c>
      <c r="R9" s="1226"/>
      <c r="S9" s="1232" t="s">
        <v>440</v>
      </c>
      <c r="T9" s="1232"/>
      <c r="U9" s="1232"/>
      <c r="V9" s="1232"/>
      <c r="W9" s="1232"/>
      <c r="X9" s="1232"/>
      <c r="Y9" s="1232"/>
    </row>
    <row r="10" spans="1:26" ht="38" customHeight="1" x14ac:dyDescent="0.55000000000000004">
      <c r="C10" s="1220" t="s">
        <v>402</v>
      </c>
      <c r="D10" s="1221"/>
      <c r="E10" s="1222"/>
      <c r="F10" s="1223"/>
      <c r="G10" s="1223"/>
      <c r="H10" s="1223"/>
      <c r="I10" s="1223"/>
      <c r="J10" s="1223"/>
      <c r="K10" s="1224"/>
      <c r="N10" s="116"/>
      <c r="Q10" s="1220" t="s">
        <v>402</v>
      </c>
      <c r="R10" s="1221"/>
      <c r="S10" s="1228" t="s">
        <v>448</v>
      </c>
      <c r="T10" s="1229"/>
      <c r="U10" s="1229"/>
      <c r="V10" s="1229"/>
      <c r="W10" s="1229"/>
      <c r="X10" s="1229"/>
      <c r="Y10" s="1230"/>
    </row>
    <row r="11" spans="1:26" ht="38" customHeight="1" x14ac:dyDescent="0.55000000000000004">
      <c r="C11" s="1220" t="s">
        <v>411</v>
      </c>
      <c r="D11" s="1221"/>
      <c r="E11" s="1222"/>
      <c r="F11" s="1223"/>
      <c r="G11" s="1223"/>
      <c r="H11" s="1223"/>
      <c r="I11" s="1223"/>
      <c r="J11" s="1223"/>
      <c r="K11" s="1224"/>
      <c r="N11" s="116"/>
      <c r="Q11" s="1220" t="s">
        <v>411</v>
      </c>
      <c r="R11" s="1221"/>
      <c r="S11" s="1228" t="s">
        <v>443</v>
      </c>
      <c r="T11" s="1229"/>
      <c r="U11" s="1229"/>
      <c r="V11" s="1229"/>
      <c r="W11" s="1229"/>
      <c r="X11" s="1229"/>
      <c r="Y11" s="1230"/>
    </row>
    <row r="12" spans="1:26" ht="27.65" customHeight="1" x14ac:dyDescent="0.55000000000000004">
      <c r="B12" s="496"/>
      <c r="C12" s="496"/>
      <c r="D12" s="496"/>
      <c r="E12" s="496"/>
      <c r="F12" s="496"/>
      <c r="G12" s="496"/>
      <c r="H12" s="496"/>
      <c r="I12" s="496"/>
      <c r="J12" s="496"/>
      <c r="K12" s="496"/>
      <c r="N12" s="116"/>
      <c r="P12" s="496"/>
      <c r="Q12" s="496"/>
      <c r="R12" s="496"/>
      <c r="S12" s="496"/>
      <c r="T12" s="496"/>
      <c r="U12" s="496"/>
      <c r="V12" s="496"/>
      <c r="W12" s="496"/>
      <c r="X12" s="496"/>
      <c r="Y12" s="496"/>
    </row>
    <row r="13" spans="1:26" ht="17.399999999999999" customHeight="1" x14ac:dyDescent="0.55000000000000004">
      <c r="B13" s="496"/>
      <c r="C13" s="496"/>
      <c r="D13" s="496"/>
      <c r="E13" s="496"/>
      <c r="F13" s="496"/>
      <c r="G13" s="496"/>
      <c r="H13" s="496"/>
      <c r="I13" s="496"/>
      <c r="J13" s="496"/>
      <c r="K13" s="496"/>
      <c r="N13" s="118"/>
      <c r="P13" s="496"/>
      <c r="Q13" s="496"/>
      <c r="R13" s="496"/>
      <c r="S13" s="496"/>
      <c r="T13" s="496"/>
      <c r="U13" s="496"/>
      <c r="V13" s="496"/>
      <c r="W13" s="496"/>
      <c r="X13" s="496"/>
      <c r="Y13" s="496"/>
    </row>
    <row r="14" spans="1:26" ht="39" customHeight="1" x14ac:dyDescent="0.55000000000000004">
      <c r="A14" s="497"/>
      <c r="B14" s="518" t="s">
        <v>393</v>
      </c>
      <c r="C14" s="513" t="s">
        <v>376</v>
      </c>
      <c r="D14" s="514" t="s">
        <v>377</v>
      </c>
      <c r="E14" s="514" t="s">
        <v>394</v>
      </c>
      <c r="F14" s="514" t="s">
        <v>392</v>
      </c>
      <c r="G14" s="514" t="s">
        <v>386</v>
      </c>
      <c r="H14" s="514" t="s">
        <v>404</v>
      </c>
      <c r="I14" s="514" t="s">
        <v>378</v>
      </c>
      <c r="J14" s="515" t="s">
        <v>395</v>
      </c>
      <c r="K14" s="514" t="s">
        <v>396</v>
      </c>
      <c r="L14" s="518" t="s">
        <v>397</v>
      </c>
      <c r="M14" s="548"/>
      <c r="N14" s="118"/>
      <c r="O14" s="497"/>
      <c r="P14" s="518" t="s">
        <v>393</v>
      </c>
      <c r="Q14" s="513" t="s">
        <v>376</v>
      </c>
      <c r="R14" s="514" t="s">
        <v>377</v>
      </c>
      <c r="S14" s="514" t="s">
        <v>394</v>
      </c>
      <c r="T14" s="514" t="s">
        <v>392</v>
      </c>
      <c r="U14" s="514" t="s">
        <v>386</v>
      </c>
      <c r="V14" s="514" t="s">
        <v>404</v>
      </c>
      <c r="W14" s="514" t="s">
        <v>378</v>
      </c>
      <c r="X14" s="515" t="s">
        <v>395</v>
      </c>
      <c r="Y14" s="514" t="s">
        <v>396</v>
      </c>
      <c r="Z14" s="518" t="s">
        <v>397</v>
      </c>
    </row>
    <row r="15" spans="1:26" ht="31.75" customHeight="1" x14ac:dyDescent="0.55000000000000004">
      <c r="A15" s="497"/>
      <c r="B15" s="518">
        <v>1</v>
      </c>
      <c r="C15" s="498"/>
      <c r="D15" s="499"/>
      <c r="E15" s="500"/>
      <c r="F15" s="500"/>
      <c r="G15" s="499"/>
      <c r="H15" s="500"/>
      <c r="I15" s="499"/>
      <c r="J15" s="499"/>
      <c r="K15"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15" s="549"/>
      <c r="M15" s="541"/>
      <c r="N15" s="102"/>
      <c r="O15" s="497"/>
      <c r="P15" s="518">
        <v>1</v>
      </c>
      <c r="Q15" s="516">
        <v>101</v>
      </c>
      <c r="R15" s="517" t="s">
        <v>385</v>
      </c>
      <c r="S15" s="492">
        <v>45461</v>
      </c>
      <c r="T15" s="492">
        <v>45461</v>
      </c>
      <c r="U15" s="517" t="s">
        <v>390</v>
      </c>
      <c r="V15" s="492">
        <v>45461</v>
      </c>
      <c r="W15" s="517" t="s">
        <v>389</v>
      </c>
      <c r="X15" s="517" t="s">
        <v>388</v>
      </c>
      <c r="Y15" s="520">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45826</v>
      </c>
      <c r="Z15" s="519" t="s">
        <v>387</v>
      </c>
    </row>
    <row r="16" spans="1:26" ht="32" customHeight="1" x14ac:dyDescent="0.55000000000000004">
      <c r="A16" s="497"/>
      <c r="B16" s="518">
        <v>2</v>
      </c>
      <c r="C16" s="498"/>
      <c r="D16" s="499"/>
      <c r="E16" s="500"/>
      <c r="F16" s="500"/>
      <c r="G16" s="499"/>
      <c r="H16" s="500"/>
      <c r="I16" s="499"/>
      <c r="J16" s="499"/>
      <c r="K16"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16" s="549"/>
      <c r="M16" s="541"/>
      <c r="N16" s="115"/>
      <c r="O16" s="497"/>
      <c r="P16" s="518">
        <v>2</v>
      </c>
      <c r="Q16" s="516">
        <v>102</v>
      </c>
      <c r="R16" s="517" t="s">
        <v>486</v>
      </c>
      <c r="S16" s="492">
        <v>45401</v>
      </c>
      <c r="T16" s="492">
        <v>45461</v>
      </c>
      <c r="U16" s="517" t="s">
        <v>391</v>
      </c>
      <c r="V16" s="492">
        <v>45461</v>
      </c>
      <c r="W16" s="517" t="s">
        <v>388</v>
      </c>
      <c r="X16" s="517" t="s">
        <v>388</v>
      </c>
      <c r="Y16" s="520">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45826</v>
      </c>
      <c r="Z16" s="519" t="s">
        <v>387</v>
      </c>
    </row>
    <row r="17" spans="1:26" ht="32" customHeight="1" x14ac:dyDescent="0.55000000000000004">
      <c r="A17" s="497"/>
      <c r="B17" s="518">
        <v>3</v>
      </c>
      <c r="C17" s="498"/>
      <c r="D17" s="499"/>
      <c r="E17" s="500"/>
      <c r="F17" s="500"/>
      <c r="G17" s="499"/>
      <c r="H17" s="500"/>
      <c r="I17" s="499"/>
      <c r="J17" s="499"/>
      <c r="K17"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17" s="499"/>
      <c r="M17" s="541"/>
      <c r="N17" s="119"/>
      <c r="O17" s="497"/>
      <c r="P17" s="518">
        <v>3</v>
      </c>
      <c r="Q17" s="516">
        <v>201</v>
      </c>
      <c r="R17" s="517" t="s">
        <v>493</v>
      </c>
      <c r="S17" s="500"/>
      <c r="T17" s="500"/>
      <c r="U17" s="517" t="s">
        <v>390</v>
      </c>
      <c r="V17" s="500"/>
      <c r="W17" s="499"/>
      <c r="X17" s="499"/>
      <c r="Y17"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17" s="519" t="s">
        <v>387</v>
      </c>
    </row>
    <row r="18" spans="1:26" s="502" customFormat="1" ht="32" customHeight="1" x14ac:dyDescent="0.55000000000000004">
      <c r="A18" s="501"/>
      <c r="B18" s="518">
        <v>4</v>
      </c>
      <c r="C18" s="498"/>
      <c r="D18" s="499"/>
      <c r="E18" s="500"/>
      <c r="F18" s="500"/>
      <c r="G18" s="499"/>
      <c r="H18" s="500"/>
      <c r="I18" s="499"/>
      <c r="J18" s="499"/>
      <c r="K18"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18" s="499"/>
      <c r="M18" s="541"/>
      <c r="N18" s="115"/>
      <c r="O18" s="501"/>
      <c r="P18" s="518">
        <v>4</v>
      </c>
      <c r="Q18" s="516">
        <v>202</v>
      </c>
      <c r="R18" s="517" t="s">
        <v>492</v>
      </c>
      <c r="S18" s="492">
        <v>45401</v>
      </c>
      <c r="T18" s="500"/>
      <c r="U18" s="517" t="s">
        <v>391</v>
      </c>
      <c r="V18" s="500"/>
      <c r="W18" s="517" t="s">
        <v>388</v>
      </c>
      <c r="X18" s="517" t="s">
        <v>388</v>
      </c>
      <c r="Y18"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18" s="519" t="s">
        <v>387</v>
      </c>
    </row>
    <row r="19" spans="1:26" ht="32" customHeight="1" x14ac:dyDescent="0.55000000000000004">
      <c r="B19" s="518">
        <v>5</v>
      </c>
      <c r="C19" s="498"/>
      <c r="D19" s="499"/>
      <c r="E19" s="500"/>
      <c r="F19" s="503"/>
      <c r="G19" s="504"/>
      <c r="H19" s="500"/>
      <c r="I19" s="504"/>
      <c r="J19" s="499"/>
      <c r="K19"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19" s="499"/>
      <c r="M19" s="541"/>
      <c r="N19" s="116"/>
      <c r="P19" s="518">
        <v>5</v>
      </c>
      <c r="Q19" s="498"/>
      <c r="R19" s="499"/>
      <c r="S19" s="500"/>
      <c r="T19" s="503"/>
      <c r="U19" s="504"/>
      <c r="V19" s="500"/>
      <c r="W19" s="504"/>
      <c r="X19" s="499"/>
      <c r="Y19"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19" s="499"/>
    </row>
    <row r="20" spans="1:26" ht="32" customHeight="1" x14ac:dyDescent="0.55000000000000004">
      <c r="B20" s="518">
        <v>6</v>
      </c>
      <c r="C20" s="498"/>
      <c r="D20" s="499"/>
      <c r="E20" s="500"/>
      <c r="F20" s="503"/>
      <c r="G20" s="504"/>
      <c r="H20" s="500"/>
      <c r="I20" s="504"/>
      <c r="J20" s="499"/>
      <c r="K20"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0" s="499"/>
      <c r="M20" s="541"/>
      <c r="N20" s="116"/>
      <c r="P20" s="518">
        <v>6</v>
      </c>
      <c r="Q20" s="498"/>
      <c r="R20" s="499"/>
      <c r="S20" s="500"/>
      <c r="T20" s="503"/>
      <c r="U20" s="504"/>
      <c r="V20" s="500"/>
      <c r="W20" s="504"/>
      <c r="X20" s="499"/>
      <c r="Y20"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0" s="499"/>
    </row>
    <row r="21" spans="1:26" ht="32" customHeight="1" x14ac:dyDescent="0.55000000000000004">
      <c r="B21" s="518">
        <v>7</v>
      </c>
      <c r="C21" s="498"/>
      <c r="D21" s="499"/>
      <c r="E21" s="500"/>
      <c r="F21" s="500"/>
      <c r="G21" s="499"/>
      <c r="H21" s="500"/>
      <c r="I21" s="504"/>
      <c r="J21" s="499"/>
      <c r="K21"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1" s="499"/>
      <c r="M21" s="541"/>
      <c r="N21" s="121"/>
      <c r="P21" s="518">
        <v>7</v>
      </c>
      <c r="Q21" s="498"/>
      <c r="R21" s="499"/>
      <c r="S21" s="500"/>
      <c r="T21" s="500"/>
      <c r="U21" s="499"/>
      <c r="V21" s="500"/>
      <c r="W21" s="504"/>
      <c r="X21" s="499"/>
      <c r="Y21"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1" s="499"/>
    </row>
    <row r="22" spans="1:26" ht="32" customHeight="1" x14ac:dyDescent="0.55000000000000004">
      <c r="B22" s="518">
        <v>8</v>
      </c>
      <c r="C22" s="505"/>
      <c r="D22" s="499"/>
      <c r="E22" s="503"/>
      <c r="F22" s="503"/>
      <c r="G22" s="504"/>
      <c r="H22" s="500"/>
      <c r="I22" s="504"/>
      <c r="J22" s="499"/>
      <c r="K22"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2" s="499"/>
      <c r="M22" s="541"/>
      <c r="N22" s="115"/>
      <c r="P22" s="518">
        <v>8</v>
      </c>
      <c r="Q22" s="505"/>
      <c r="R22" s="499"/>
      <c r="S22" s="503"/>
      <c r="T22" s="503"/>
      <c r="U22" s="504"/>
      <c r="V22" s="500"/>
      <c r="W22" s="504"/>
      <c r="X22" s="499"/>
      <c r="Y22"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2" s="499"/>
    </row>
    <row r="23" spans="1:26" ht="32" customHeight="1" x14ac:dyDescent="0.55000000000000004">
      <c r="B23" s="518">
        <v>9</v>
      </c>
      <c r="C23" s="498"/>
      <c r="D23" s="499"/>
      <c r="E23" s="500"/>
      <c r="F23" s="500"/>
      <c r="G23" s="499"/>
      <c r="H23" s="500"/>
      <c r="I23" s="499"/>
      <c r="J23" s="499"/>
      <c r="K23"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3" s="499"/>
      <c r="M23" s="541"/>
      <c r="N23" s="119"/>
      <c r="P23" s="518">
        <v>9</v>
      </c>
      <c r="Q23" s="498"/>
      <c r="R23" s="499"/>
      <c r="S23" s="500"/>
      <c r="T23" s="500"/>
      <c r="U23" s="499"/>
      <c r="V23" s="500"/>
      <c r="W23" s="499"/>
      <c r="X23" s="499"/>
      <c r="Y23"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3" s="499"/>
    </row>
    <row r="24" spans="1:26" ht="32" customHeight="1" x14ac:dyDescent="0.55000000000000004">
      <c r="B24" s="518">
        <v>10</v>
      </c>
      <c r="C24" s="498"/>
      <c r="D24" s="499"/>
      <c r="E24" s="500"/>
      <c r="F24" s="500"/>
      <c r="G24" s="499"/>
      <c r="H24" s="500"/>
      <c r="I24" s="499"/>
      <c r="J24" s="499"/>
      <c r="K24"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4" s="499"/>
      <c r="M24" s="541"/>
      <c r="N24" s="119"/>
      <c r="P24" s="518">
        <v>10</v>
      </c>
      <c r="Q24" s="498"/>
      <c r="R24" s="499"/>
      <c r="S24" s="500"/>
      <c r="T24" s="500"/>
      <c r="U24" s="499"/>
      <c r="V24" s="500"/>
      <c r="W24" s="499"/>
      <c r="X24" s="499"/>
      <c r="Y24"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4" s="499"/>
    </row>
    <row r="25" spans="1:26" ht="32" customHeight="1" x14ac:dyDescent="0.55000000000000004">
      <c r="B25" s="518">
        <v>11</v>
      </c>
      <c r="C25" s="498"/>
      <c r="D25" s="499"/>
      <c r="E25" s="500"/>
      <c r="F25" s="500"/>
      <c r="G25" s="499"/>
      <c r="H25" s="500"/>
      <c r="I25" s="499"/>
      <c r="J25" s="499"/>
      <c r="K25"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5" s="499"/>
      <c r="M25" s="541"/>
      <c r="N25" s="128"/>
      <c r="P25" s="518">
        <v>11</v>
      </c>
      <c r="Q25" s="498"/>
      <c r="R25" s="499"/>
      <c r="S25" s="500"/>
      <c r="T25" s="500"/>
      <c r="U25" s="499"/>
      <c r="V25" s="500"/>
      <c r="W25" s="499"/>
      <c r="X25" s="499"/>
      <c r="Y25"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5" s="499"/>
    </row>
    <row r="26" spans="1:26" ht="32" customHeight="1" x14ac:dyDescent="0.55000000000000004">
      <c r="B26" s="518">
        <v>12</v>
      </c>
      <c r="C26" s="498"/>
      <c r="D26" s="499"/>
      <c r="E26" s="500"/>
      <c r="F26" s="500"/>
      <c r="G26" s="499"/>
      <c r="H26" s="500"/>
      <c r="I26" s="499"/>
      <c r="J26" s="499"/>
      <c r="K26"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6" s="499"/>
      <c r="M26" s="541"/>
      <c r="N26" s="128"/>
      <c r="P26" s="518">
        <v>12</v>
      </c>
      <c r="Q26" s="498"/>
      <c r="R26" s="499"/>
      <c r="S26" s="500"/>
      <c r="T26" s="500"/>
      <c r="U26" s="499"/>
      <c r="V26" s="500"/>
      <c r="W26" s="499"/>
      <c r="X26" s="499"/>
      <c r="Y26"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6" s="499"/>
    </row>
    <row r="27" spans="1:26" ht="32" customHeight="1" x14ac:dyDescent="0.55000000000000004">
      <c r="B27" s="518">
        <v>13</v>
      </c>
      <c r="C27" s="498"/>
      <c r="D27" s="499"/>
      <c r="E27" s="500"/>
      <c r="F27" s="500"/>
      <c r="G27" s="499"/>
      <c r="H27" s="500"/>
      <c r="I27" s="499"/>
      <c r="J27" s="499"/>
      <c r="K27"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7" s="499"/>
      <c r="M27" s="541"/>
      <c r="N27" s="128"/>
      <c r="P27" s="518">
        <v>13</v>
      </c>
      <c r="Q27" s="498"/>
      <c r="R27" s="499"/>
      <c r="S27" s="500"/>
      <c r="T27" s="500"/>
      <c r="U27" s="499"/>
      <c r="V27" s="500"/>
      <c r="W27" s="499"/>
      <c r="X27" s="499"/>
      <c r="Y27"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7" s="499"/>
    </row>
    <row r="28" spans="1:26" ht="32" customHeight="1" x14ac:dyDescent="0.55000000000000004">
      <c r="B28" s="518">
        <v>14</v>
      </c>
      <c r="C28" s="498"/>
      <c r="D28" s="499"/>
      <c r="E28" s="500"/>
      <c r="F28" s="500"/>
      <c r="G28" s="499"/>
      <c r="H28" s="500"/>
      <c r="I28" s="499"/>
      <c r="J28" s="499"/>
      <c r="K28"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8" s="499"/>
      <c r="M28" s="541"/>
      <c r="N28" s="128"/>
      <c r="P28" s="518">
        <v>14</v>
      </c>
      <c r="Q28" s="498"/>
      <c r="R28" s="499"/>
      <c r="S28" s="500"/>
      <c r="T28" s="500"/>
      <c r="U28" s="499"/>
      <c r="V28" s="500"/>
      <c r="W28" s="499"/>
      <c r="X28" s="499"/>
      <c r="Y28"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8" s="499"/>
    </row>
    <row r="29" spans="1:26" ht="32" customHeight="1" x14ac:dyDescent="0.55000000000000004">
      <c r="B29" s="518">
        <v>15</v>
      </c>
      <c r="C29" s="506"/>
      <c r="D29" s="499"/>
      <c r="E29" s="507"/>
      <c r="F29" s="507"/>
      <c r="G29" s="508"/>
      <c r="H29" s="500"/>
      <c r="I29" s="508"/>
      <c r="J29" s="499"/>
      <c r="K29"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29" s="499"/>
      <c r="M29" s="541"/>
      <c r="N29" s="128"/>
      <c r="P29" s="518">
        <v>15</v>
      </c>
      <c r="Q29" s="506"/>
      <c r="R29" s="499"/>
      <c r="S29" s="507"/>
      <c r="T29" s="507"/>
      <c r="U29" s="508"/>
      <c r="V29" s="500"/>
      <c r="W29" s="508"/>
      <c r="X29" s="499"/>
      <c r="Y29"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29" s="499"/>
    </row>
    <row r="30" spans="1:26" ht="32" customHeight="1" x14ac:dyDescent="0.55000000000000004">
      <c r="B30" s="518">
        <v>16</v>
      </c>
      <c r="C30" s="498"/>
      <c r="D30" s="499"/>
      <c r="E30" s="500"/>
      <c r="F30" s="500"/>
      <c r="G30" s="499"/>
      <c r="H30" s="500"/>
      <c r="I30" s="499"/>
      <c r="J30" s="499"/>
      <c r="K30"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0" s="499"/>
      <c r="M30" s="541"/>
      <c r="N30" s="128"/>
      <c r="P30" s="518">
        <v>16</v>
      </c>
      <c r="Q30" s="498"/>
      <c r="R30" s="499"/>
      <c r="S30" s="500"/>
      <c r="T30" s="500"/>
      <c r="U30" s="499"/>
      <c r="V30" s="500"/>
      <c r="W30" s="499"/>
      <c r="X30" s="499"/>
      <c r="Y30"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0" s="499"/>
    </row>
    <row r="31" spans="1:26" ht="32" customHeight="1" x14ac:dyDescent="0.55000000000000004">
      <c r="B31" s="518">
        <v>17</v>
      </c>
      <c r="C31" s="509"/>
      <c r="D31" s="499"/>
      <c r="E31" s="500"/>
      <c r="F31" s="500"/>
      <c r="G31" s="499"/>
      <c r="H31" s="500"/>
      <c r="I31" s="499"/>
      <c r="J31" s="499"/>
      <c r="K31"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1" s="499"/>
      <c r="M31" s="541"/>
      <c r="N31" s="128"/>
      <c r="P31" s="518">
        <v>17</v>
      </c>
      <c r="Q31" s="509"/>
      <c r="R31" s="499"/>
      <c r="S31" s="500"/>
      <c r="T31" s="500"/>
      <c r="U31" s="499"/>
      <c r="V31" s="500"/>
      <c r="W31" s="499"/>
      <c r="X31" s="499"/>
      <c r="Y31"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1" s="499"/>
    </row>
    <row r="32" spans="1:26" ht="32" customHeight="1" x14ac:dyDescent="0.55000000000000004">
      <c r="B32" s="518">
        <v>18</v>
      </c>
      <c r="C32" s="509"/>
      <c r="D32" s="499"/>
      <c r="E32" s="500"/>
      <c r="F32" s="500"/>
      <c r="G32" s="499"/>
      <c r="H32" s="500"/>
      <c r="I32" s="499"/>
      <c r="J32" s="499"/>
      <c r="K32"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2" s="499"/>
      <c r="M32" s="541"/>
      <c r="N32" s="128"/>
      <c r="P32" s="518">
        <v>18</v>
      </c>
      <c r="Q32" s="509"/>
      <c r="R32" s="499"/>
      <c r="S32" s="500"/>
      <c r="T32" s="500"/>
      <c r="U32" s="499"/>
      <c r="V32" s="500"/>
      <c r="W32" s="499"/>
      <c r="X32" s="499"/>
      <c r="Y32"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2" s="499"/>
    </row>
    <row r="33" spans="2:26" ht="32" customHeight="1" x14ac:dyDescent="0.55000000000000004">
      <c r="B33" s="518">
        <v>19</v>
      </c>
      <c r="C33" s="509"/>
      <c r="D33" s="499"/>
      <c r="E33" s="500"/>
      <c r="F33" s="500"/>
      <c r="G33" s="499"/>
      <c r="H33" s="500"/>
      <c r="I33" s="499"/>
      <c r="J33" s="499"/>
      <c r="K33"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3" s="499"/>
      <c r="M33" s="541"/>
      <c r="N33" s="128"/>
      <c r="P33" s="518">
        <v>19</v>
      </c>
      <c r="Q33" s="509"/>
      <c r="R33" s="499"/>
      <c r="S33" s="500"/>
      <c r="T33" s="500"/>
      <c r="U33" s="499"/>
      <c r="V33" s="500"/>
      <c r="W33" s="499"/>
      <c r="X33" s="499"/>
      <c r="Y33"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3" s="499"/>
    </row>
    <row r="34" spans="2:26" ht="32" customHeight="1" x14ac:dyDescent="0.55000000000000004">
      <c r="B34" s="518">
        <v>20</v>
      </c>
      <c r="C34" s="509"/>
      <c r="D34" s="499"/>
      <c r="E34" s="500"/>
      <c r="F34" s="500"/>
      <c r="G34" s="499"/>
      <c r="H34" s="500"/>
      <c r="I34" s="499"/>
      <c r="J34" s="499"/>
      <c r="K34"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4" s="499"/>
      <c r="M34" s="541"/>
      <c r="N34" s="128"/>
      <c r="P34" s="518">
        <v>20</v>
      </c>
      <c r="Q34" s="509"/>
      <c r="R34" s="499"/>
      <c r="S34" s="500"/>
      <c r="T34" s="500"/>
      <c r="U34" s="499"/>
      <c r="V34" s="500"/>
      <c r="W34" s="499"/>
      <c r="X34" s="499"/>
      <c r="Y34"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4" s="499"/>
    </row>
    <row r="35" spans="2:26" ht="33" customHeight="1" x14ac:dyDescent="0.55000000000000004">
      <c r="B35" s="518">
        <v>21</v>
      </c>
      <c r="C35" s="509"/>
      <c r="D35" s="499"/>
      <c r="E35" s="500"/>
      <c r="F35" s="500"/>
      <c r="G35" s="499"/>
      <c r="H35" s="500"/>
      <c r="I35" s="499"/>
      <c r="J35" s="499"/>
      <c r="K35"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5" s="499"/>
      <c r="M35" s="541"/>
      <c r="N35" s="128"/>
      <c r="P35" s="518">
        <v>21</v>
      </c>
      <c r="Q35" s="509"/>
      <c r="R35" s="499"/>
      <c r="S35" s="500"/>
      <c r="T35" s="500"/>
      <c r="U35" s="499"/>
      <c r="V35" s="500"/>
      <c r="W35" s="499"/>
      <c r="X35" s="499"/>
      <c r="Y35"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5" s="499"/>
    </row>
    <row r="36" spans="2:26" ht="33" customHeight="1" x14ac:dyDescent="0.55000000000000004">
      <c r="B36" s="518">
        <v>22</v>
      </c>
      <c r="C36" s="509"/>
      <c r="D36" s="499"/>
      <c r="E36" s="500"/>
      <c r="F36" s="500"/>
      <c r="G36" s="499"/>
      <c r="H36" s="500"/>
      <c r="I36" s="499"/>
      <c r="J36" s="499"/>
      <c r="K36" s="520"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6" s="499"/>
      <c r="M36" s="541"/>
      <c r="N36" s="128"/>
      <c r="P36" s="518">
        <v>22</v>
      </c>
      <c r="Q36" s="509"/>
      <c r="R36" s="499"/>
      <c r="S36" s="500"/>
      <c r="T36" s="500"/>
      <c r="U36" s="499"/>
      <c r="V36" s="500"/>
      <c r="W36" s="499"/>
      <c r="X36" s="499"/>
      <c r="Y36" s="520"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6" s="499"/>
    </row>
    <row r="37" spans="2:26" ht="33" customHeight="1" x14ac:dyDescent="0.55000000000000004">
      <c r="B37" s="518">
        <v>23</v>
      </c>
      <c r="C37" s="509"/>
      <c r="D37" s="499"/>
      <c r="E37" s="500"/>
      <c r="F37" s="500"/>
      <c r="G37" s="499"/>
      <c r="H37" s="500"/>
      <c r="I37" s="499"/>
      <c r="J37" s="499"/>
      <c r="K37" s="492"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7" s="499"/>
      <c r="N37" s="128"/>
      <c r="P37" s="518">
        <v>23</v>
      </c>
      <c r="Q37" s="509"/>
      <c r="R37" s="499"/>
      <c r="S37" s="500"/>
      <c r="T37" s="500"/>
      <c r="U37" s="499"/>
      <c r="V37" s="500"/>
      <c r="W37" s="499"/>
      <c r="X37" s="499"/>
      <c r="Y37" s="492"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7" s="499"/>
    </row>
    <row r="38" spans="2:26" ht="33" customHeight="1" x14ac:dyDescent="0.55000000000000004">
      <c r="B38" s="518">
        <v>24</v>
      </c>
      <c r="C38" s="509"/>
      <c r="D38" s="499"/>
      <c r="E38" s="500"/>
      <c r="F38" s="500"/>
      <c r="G38" s="499"/>
      <c r="H38" s="500"/>
      <c r="I38" s="499"/>
      <c r="J38" s="499"/>
      <c r="K38" s="492"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8" s="499"/>
      <c r="N38" s="128"/>
      <c r="P38" s="518">
        <v>24</v>
      </c>
      <c r="Q38" s="509"/>
      <c r="R38" s="499"/>
      <c r="S38" s="500"/>
      <c r="T38" s="500"/>
      <c r="U38" s="499"/>
      <c r="V38" s="500"/>
      <c r="W38" s="499"/>
      <c r="X38" s="499"/>
      <c r="Y38" s="492"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8" s="499"/>
    </row>
    <row r="39" spans="2:26" ht="33" customHeight="1" x14ac:dyDescent="0.55000000000000004">
      <c r="B39" s="518">
        <v>25</v>
      </c>
      <c r="C39" s="550"/>
      <c r="D39" s="551"/>
      <c r="E39" s="552"/>
      <c r="F39" s="552"/>
      <c r="G39" s="551"/>
      <c r="H39" s="552"/>
      <c r="I39" s="551"/>
      <c r="J39" s="551"/>
      <c r="K39" s="553" t="str">
        <f>IF(AND(テーブル13[[#This Row],[入居年月
（改修後に
入居の場合）]]="",OR(テーブル13[[#This Row],[申請状況]]="完了（助成金振込）",テーブル13[[#This Row],[申請状況]]="実績報告中")),テーブル13[[#This Row],[改修完了
年月]]+365,IF(AND(テーブル13[[#This Row],[改修完了
年月]]="",OR(テーブル13[[#This Row],[申請状況]]="完了（助成金振込）",テーブル13[[#This Row],[申請状況]]="実績報告中")),"",IF(AND(テーブル13[[#This Row],[現在の
入居状況]]="入居あり（改修前）",OR(テーブル13[[#This Row],[申請状況]]="完了（助成金振込）",テーブル13[[#This Row],[申請状況]]="実績報告中")),テーブル13[[#This Row],[改修完了
年月]]+365,IF(AND(テーブル13[[#This Row],[現在の
入居状況]]="入居あり（改修後）",OR(テーブル13[[#This Row],[申請状況]]="完了（助成金振込）",テーブル13[[#This Row],[申請状況]]="実績報告中")),テーブル13[[#This Row],[入居年月
（改修後に
入居の場合）]]+365,""))))</f>
        <v/>
      </c>
      <c r="L39" s="551"/>
      <c r="N39" s="128"/>
      <c r="P39" s="518">
        <v>25</v>
      </c>
      <c r="Q39" s="509"/>
      <c r="R39" s="499"/>
      <c r="S39" s="500"/>
      <c r="T39" s="500"/>
      <c r="U39" s="499"/>
      <c r="V39" s="500"/>
      <c r="W39" s="499"/>
      <c r="X39" s="499"/>
      <c r="Y39" s="492" t="str">
        <f>IF(AND(テーブル132[[#This Row],[入居年月
（改修後に
入居の場合）]]="",OR(テーブル132[[#This Row],[申請状況]]="完了（助成金振込）",テーブル132[[#This Row],[申請状況]]="実績報告中")),テーブル132[[#This Row],[交付申請
年月]]+365,IF(AND(テーブル132[[#This Row],[改修完了
年月]]="",OR(テーブル132[[#This Row],[申請状況]]="完了（助成金振込）",テーブル132[[#This Row],[申請状況]]="実績報告中")),"",IF(AND(テーブル132[[#This Row],[現在の
入居状況]]="入居あり（改修前）",OR(テーブル132[[#This Row],[申請状況]]="完了（助成金振込）",テーブル132[[#This Row],[申請状況]]="実績報告中")),テーブル132[[#This Row],[改修完了
年月]]+365,IF(AND(テーブル132[[#This Row],[現在の
入居状況]]="入居あり（改修後）",OR(テーブル132[[#This Row],[申請状況]]="完了（助成金振込）",テーブル132[[#This Row],[申請状況]]="実績報告中")),テーブル132[[#This Row],[入居年月
（改修後に
入居の場合）]]+365,""))))</f>
        <v/>
      </c>
      <c r="Z39" s="499"/>
    </row>
    <row r="40" spans="2:26" ht="33" customHeight="1" x14ac:dyDescent="0.55000000000000004">
      <c r="N40" s="128"/>
    </row>
    <row r="41" spans="2:26" ht="33" customHeight="1" x14ac:dyDescent="0.55000000000000004">
      <c r="N41" s="128"/>
    </row>
    <row r="42" spans="2:26" ht="33" customHeight="1" x14ac:dyDescent="0.55000000000000004">
      <c r="N42" s="128"/>
    </row>
    <row r="43" spans="2:26" ht="33" customHeight="1" x14ac:dyDescent="0.55000000000000004">
      <c r="N43" s="128"/>
    </row>
    <row r="44" spans="2:26" ht="33" customHeight="1" x14ac:dyDescent="0.55000000000000004">
      <c r="N44" s="154"/>
    </row>
    <row r="45" spans="2:26" ht="33" customHeight="1" x14ac:dyDescent="0.55000000000000004"/>
    <row r="46" spans="2:26" ht="33" customHeight="1" x14ac:dyDescent="0.55000000000000004"/>
    <row r="47" spans="2:26" ht="33" customHeight="1" x14ac:dyDescent="0.55000000000000004"/>
    <row r="48" spans="2:26" ht="33" customHeight="1" x14ac:dyDescent="0.55000000000000004"/>
    <row r="49" ht="33" customHeight="1" x14ac:dyDescent="0.55000000000000004"/>
    <row r="50" ht="18" customHeight="1" x14ac:dyDescent="0.55000000000000004"/>
    <row r="51" ht="18" customHeight="1" x14ac:dyDescent="0.55000000000000004"/>
    <row r="52" ht="18" customHeight="1" x14ac:dyDescent="0.55000000000000004"/>
    <row r="53" ht="18" customHeight="1" x14ac:dyDescent="0.55000000000000004"/>
    <row r="54" ht="18" customHeight="1" x14ac:dyDescent="0.55000000000000004"/>
    <row r="55" ht="18" customHeight="1" x14ac:dyDescent="0.55000000000000004"/>
    <row r="56" ht="18" customHeight="1" x14ac:dyDescent="0.55000000000000004"/>
    <row r="57" ht="18" customHeight="1" x14ac:dyDescent="0.55000000000000004"/>
    <row r="58" ht="18" customHeight="1" x14ac:dyDescent="0.55000000000000004"/>
    <row r="59" ht="18" customHeight="1" x14ac:dyDescent="0.55000000000000004"/>
    <row r="60" ht="18" customHeight="1" x14ac:dyDescent="0.55000000000000004"/>
    <row r="61" ht="18" customHeight="1" x14ac:dyDescent="0.55000000000000004"/>
    <row r="62" ht="18" customHeight="1" x14ac:dyDescent="0.55000000000000004"/>
    <row r="63" ht="18" customHeight="1" x14ac:dyDescent="0.55000000000000004"/>
    <row r="64" ht="18" customHeight="1" x14ac:dyDescent="0.55000000000000004"/>
    <row r="65" ht="18" customHeight="1" x14ac:dyDescent="0.55000000000000004"/>
    <row r="66" ht="18" customHeight="1" x14ac:dyDescent="0.55000000000000004"/>
    <row r="67" ht="18" customHeight="1" x14ac:dyDescent="0.55000000000000004"/>
    <row r="68" ht="18" customHeight="1" x14ac:dyDescent="0.55000000000000004"/>
    <row r="69" ht="18" customHeight="1" x14ac:dyDescent="0.55000000000000004"/>
  </sheetData>
  <mergeCells count="20">
    <mergeCell ref="Q10:R10"/>
    <mergeCell ref="S10:Y10"/>
    <mergeCell ref="Q11:R11"/>
    <mergeCell ref="S11:Y11"/>
    <mergeCell ref="O4:Z4"/>
    <mergeCell ref="O5:Z5"/>
    <mergeCell ref="Q8:R8"/>
    <mergeCell ref="S8:U8"/>
    <mergeCell ref="Q9:R9"/>
    <mergeCell ref="S9:Y9"/>
    <mergeCell ref="C10:D10"/>
    <mergeCell ref="E10:K10"/>
    <mergeCell ref="C11:D11"/>
    <mergeCell ref="E11:K11"/>
    <mergeCell ref="A4:L4"/>
    <mergeCell ref="A5:L5"/>
    <mergeCell ref="C8:D8"/>
    <mergeCell ref="E8:G8"/>
    <mergeCell ref="C9:D9"/>
    <mergeCell ref="E9:K9"/>
  </mergeCells>
  <phoneticPr fontId="4"/>
  <conditionalFormatting sqref="E8:E9">
    <cfRule type="containsBlanks" dxfId="17" priority="18">
      <formula>LEN(TRIM(E8))=0</formula>
    </cfRule>
  </conditionalFormatting>
  <conditionalFormatting sqref="E10:K11">
    <cfRule type="containsBlanks" dxfId="16" priority="19">
      <formula>LEN(TRIM(E10))=0</formula>
    </cfRule>
  </conditionalFormatting>
  <conditionalFormatting sqref="H22:H36">
    <cfRule type="notContainsBlanks" dxfId="15" priority="10">
      <formula>LEN(TRIM(H22))&gt;0</formula>
    </cfRule>
    <cfRule type="expression" dxfId="14" priority="11">
      <formula>$G22="入居あり（改修後）"</formula>
    </cfRule>
  </conditionalFormatting>
  <conditionalFormatting sqref="I8">
    <cfRule type="beginsWith" dxfId="13" priority="14" operator="beginsWith" text="年">
      <formula>LEFT(I8,LEN("年"))="年"</formula>
    </cfRule>
  </conditionalFormatting>
  <conditionalFormatting sqref="J8">
    <cfRule type="beginsWith" dxfId="12" priority="16" operator="beginsWith" text="月">
      <formula>LEFT(J8,LEN("月"))="月"</formula>
    </cfRule>
  </conditionalFormatting>
  <conditionalFormatting sqref="J22:J36">
    <cfRule type="notContainsBlanks" dxfId="11" priority="12">
      <formula>LEN(TRIM(J22))&gt;0</formula>
    </cfRule>
    <cfRule type="expression" dxfId="10" priority="13">
      <formula>$G22="入居あり（改修前）"</formula>
    </cfRule>
  </conditionalFormatting>
  <conditionalFormatting sqref="K8">
    <cfRule type="beginsWith" dxfId="9" priority="17" operator="beginsWith" text="日">
      <formula>LEFT(K8,LEN("日"))="日"</formula>
    </cfRule>
  </conditionalFormatting>
  <conditionalFormatting sqref="S8:S9">
    <cfRule type="containsBlanks" dxfId="8" priority="8">
      <formula>LEN(TRIM(S8))=0</formula>
    </cfRule>
  </conditionalFormatting>
  <conditionalFormatting sqref="S10:Y11">
    <cfRule type="containsBlanks" dxfId="7" priority="9">
      <formula>LEN(TRIM(S10))=0</formula>
    </cfRule>
  </conditionalFormatting>
  <conditionalFormatting sqref="V22:V36">
    <cfRule type="notContainsBlanks" dxfId="6" priority="1">
      <formula>LEN(TRIM(V22))&gt;0</formula>
    </cfRule>
    <cfRule type="expression" dxfId="5" priority="2">
      <formula>$G22="入居あり（改修後）"</formula>
    </cfRule>
  </conditionalFormatting>
  <conditionalFormatting sqref="W8">
    <cfRule type="beginsWith" dxfId="4" priority="5" operator="beginsWith" text="年">
      <formula>LEFT(W8,LEN("年"))="年"</formula>
    </cfRule>
  </conditionalFormatting>
  <conditionalFormatting sqref="X8">
    <cfRule type="beginsWith" dxfId="3" priority="6" operator="beginsWith" text="月">
      <formula>LEFT(X8,LEN("月"))="月"</formula>
    </cfRule>
  </conditionalFormatting>
  <conditionalFormatting sqref="X22:X36">
    <cfRule type="notContainsBlanks" dxfId="2" priority="3">
      <formula>LEN(TRIM(X22))&gt;0</formula>
    </cfRule>
    <cfRule type="expression" dxfId="1" priority="4">
      <formula>$G22="入居あり（改修前）"</formula>
    </cfRule>
  </conditionalFormatting>
  <conditionalFormatting sqref="Y8">
    <cfRule type="beginsWith" dxfId="0" priority="7" operator="beginsWith" text="日">
      <formula>LEFT(Y8,LEN("日"))="日"</formula>
    </cfRule>
  </conditionalFormatting>
  <dataValidations count="5">
    <dataValidation type="list" allowBlank="1" showInputMessage="1" showErrorMessage="1" sqref="D15:D39 R15:R39" xr:uid="{00000000-0002-0000-0E00-000000000000}">
      <formula1>"未申請,,交付申請中,交付決定済み（改修中）,実績報告中,完了（助成金振込）"</formula1>
    </dataValidation>
    <dataValidation type="list" allowBlank="1" showInputMessage="1" showErrorMessage="1" sqref="E8 S8" xr:uid="{00000000-0002-0000-0E00-000001000000}">
      <formula1>"交付申請,実績報告,改修後1年後アンケート,入居後1年後アンケート"</formula1>
    </dataValidation>
    <dataValidation type="list" allowBlank="1" showInputMessage="1" showErrorMessage="1" sqref="J15:J39 X15:X39" xr:uid="{00000000-0002-0000-0E00-000002000000}">
      <formula1>"該当なし,未回収,回収済み,公社に提出済み"</formula1>
    </dataValidation>
    <dataValidation type="list" allowBlank="1" showInputMessage="1" showErrorMessage="1" sqref="L15:M16 I15:I39 Z15:Z18 W15:W39" xr:uid="{00000000-0002-0000-0E00-000003000000}">
      <formula1>"未回収,回収済み,公社に提出済み"</formula1>
    </dataValidation>
    <dataValidation type="list" allowBlank="1" showInputMessage="1" showErrorMessage="1" sqref="G15:G39 U15:U39" xr:uid="{00000000-0002-0000-0E00-000004000000}">
      <formula1>"入居なし,入居あり（改修前）,入居あり（改修後）"</formula1>
    </dataValidation>
  </dataValidations>
  <pageMargins left="0.7" right="0.7" top="0.75" bottom="0.75" header="0.3" footer="0.3"/>
  <pageSetup paperSize="9" scale="61"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55"/>
  <sheetViews>
    <sheetView showGridLines="0" workbookViewId="0">
      <selection sqref="A1:G1"/>
    </sheetView>
  </sheetViews>
  <sheetFormatPr defaultRowHeight="13" x14ac:dyDescent="0.55000000000000004"/>
  <cols>
    <col min="1" max="1" width="4.5" style="16" customWidth="1"/>
    <col min="2" max="2" width="14.08203125" style="16" bestFit="1" customWidth="1"/>
    <col min="3" max="3" width="36" style="16" customWidth="1"/>
    <col min="4" max="4" width="5.1640625" style="18" customWidth="1"/>
    <col min="5" max="5" width="15" style="16" customWidth="1"/>
    <col min="6" max="6" width="26" style="16" bestFit="1" customWidth="1"/>
    <col min="7" max="7" width="11.1640625" style="16" customWidth="1"/>
    <col min="8" max="8" width="4.9140625" style="16" customWidth="1"/>
    <col min="9" max="255" width="8.6640625" style="16"/>
    <col min="256" max="256" width="6.58203125" style="16" customWidth="1"/>
    <col min="257" max="257" width="20.08203125" style="16" customWidth="1"/>
    <col min="258" max="258" width="42.1640625" style="16" customWidth="1"/>
    <col min="259" max="259" width="5.58203125" style="16" bestFit="1" customWidth="1"/>
    <col min="260" max="260" width="36.6640625" style="16" customWidth="1"/>
    <col min="261" max="261" width="11.6640625" style="16" bestFit="1" customWidth="1"/>
    <col min="262" max="262" width="17.58203125" style="16" customWidth="1"/>
    <col min="263" max="263" width="9.4140625" style="16" bestFit="1" customWidth="1"/>
    <col min="264" max="511" width="8.6640625" style="16"/>
    <col min="512" max="512" width="6.58203125" style="16" customWidth="1"/>
    <col min="513" max="513" width="20.08203125" style="16" customWidth="1"/>
    <col min="514" max="514" width="42.1640625" style="16" customWidth="1"/>
    <col min="515" max="515" width="5.58203125" style="16" bestFit="1" customWidth="1"/>
    <col min="516" max="516" width="36.6640625" style="16" customWidth="1"/>
    <col min="517" max="517" width="11.6640625" style="16" bestFit="1" customWidth="1"/>
    <col min="518" max="518" width="17.58203125" style="16" customWidth="1"/>
    <col min="519" max="519" width="9.4140625" style="16" bestFit="1" customWidth="1"/>
    <col min="520" max="767" width="8.6640625" style="16"/>
    <col min="768" max="768" width="6.58203125" style="16" customWidth="1"/>
    <col min="769" max="769" width="20.08203125" style="16" customWidth="1"/>
    <col min="770" max="770" width="42.1640625" style="16" customWidth="1"/>
    <col min="771" max="771" width="5.58203125" style="16" bestFit="1" customWidth="1"/>
    <col min="772" max="772" width="36.6640625" style="16" customWidth="1"/>
    <col min="773" max="773" width="11.6640625" style="16" bestFit="1" customWidth="1"/>
    <col min="774" max="774" width="17.58203125" style="16" customWidth="1"/>
    <col min="775" max="775" width="9.4140625" style="16" bestFit="1" customWidth="1"/>
    <col min="776" max="1023" width="8.6640625" style="16"/>
    <col min="1024" max="1024" width="6.58203125" style="16" customWidth="1"/>
    <col min="1025" max="1025" width="20.08203125" style="16" customWidth="1"/>
    <col min="1026" max="1026" width="42.1640625" style="16" customWidth="1"/>
    <col min="1027" max="1027" width="5.58203125" style="16" bestFit="1" customWidth="1"/>
    <col min="1028" max="1028" width="36.6640625" style="16" customWidth="1"/>
    <col min="1029" max="1029" width="11.6640625" style="16" bestFit="1" customWidth="1"/>
    <col min="1030" max="1030" width="17.58203125" style="16" customWidth="1"/>
    <col min="1031" max="1031" width="9.4140625" style="16" bestFit="1" customWidth="1"/>
    <col min="1032" max="1279" width="8.6640625" style="16"/>
    <col min="1280" max="1280" width="6.58203125" style="16" customWidth="1"/>
    <col min="1281" max="1281" width="20.08203125" style="16" customWidth="1"/>
    <col min="1282" max="1282" width="42.1640625" style="16" customWidth="1"/>
    <col min="1283" max="1283" width="5.58203125" style="16" bestFit="1" customWidth="1"/>
    <col min="1284" max="1284" width="36.6640625" style="16" customWidth="1"/>
    <col min="1285" max="1285" width="11.6640625" style="16" bestFit="1" customWidth="1"/>
    <col min="1286" max="1286" width="17.58203125" style="16" customWidth="1"/>
    <col min="1287" max="1287" width="9.4140625" style="16" bestFit="1" customWidth="1"/>
    <col min="1288" max="1535" width="8.6640625" style="16"/>
    <col min="1536" max="1536" width="6.58203125" style="16" customWidth="1"/>
    <col min="1537" max="1537" width="20.08203125" style="16" customWidth="1"/>
    <col min="1538" max="1538" width="42.1640625" style="16" customWidth="1"/>
    <col min="1539" max="1539" width="5.58203125" style="16" bestFit="1" customWidth="1"/>
    <col min="1540" max="1540" width="36.6640625" style="16" customWidth="1"/>
    <col min="1541" max="1541" width="11.6640625" style="16" bestFit="1" customWidth="1"/>
    <col min="1542" max="1542" width="17.58203125" style="16" customWidth="1"/>
    <col min="1543" max="1543" width="9.4140625" style="16" bestFit="1" customWidth="1"/>
    <col min="1544" max="1791" width="8.6640625" style="16"/>
    <col min="1792" max="1792" width="6.58203125" style="16" customWidth="1"/>
    <col min="1793" max="1793" width="20.08203125" style="16" customWidth="1"/>
    <col min="1794" max="1794" width="42.1640625" style="16" customWidth="1"/>
    <col min="1795" max="1795" width="5.58203125" style="16" bestFit="1" customWidth="1"/>
    <col min="1796" max="1796" width="36.6640625" style="16" customWidth="1"/>
    <col min="1797" max="1797" width="11.6640625" style="16" bestFit="1" customWidth="1"/>
    <col min="1798" max="1798" width="17.58203125" style="16" customWidth="1"/>
    <col min="1799" max="1799" width="9.4140625" style="16" bestFit="1" customWidth="1"/>
    <col min="1800" max="2047" width="8.6640625" style="16"/>
    <col min="2048" max="2048" width="6.58203125" style="16" customWidth="1"/>
    <col min="2049" max="2049" width="20.08203125" style="16" customWidth="1"/>
    <col min="2050" max="2050" width="42.1640625" style="16" customWidth="1"/>
    <col min="2051" max="2051" width="5.58203125" style="16" bestFit="1" customWidth="1"/>
    <col min="2052" max="2052" width="36.6640625" style="16" customWidth="1"/>
    <col min="2053" max="2053" width="11.6640625" style="16" bestFit="1" customWidth="1"/>
    <col min="2054" max="2054" width="17.58203125" style="16" customWidth="1"/>
    <col min="2055" max="2055" width="9.4140625" style="16" bestFit="1" customWidth="1"/>
    <col min="2056" max="2303" width="8.6640625" style="16"/>
    <col min="2304" max="2304" width="6.58203125" style="16" customWidth="1"/>
    <col min="2305" max="2305" width="20.08203125" style="16" customWidth="1"/>
    <col min="2306" max="2306" width="42.1640625" style="16" customWidth="1"/>
    <col min="2307" max="2307" width="5.58203125" style="16" bestFit="1" customWidth="1"/>
    <col min="2308" max="2308" width="36.6640625" style="16" customWidth="1"/>
    <col min="2309" max="2309" width="11.6640625" style="16" bestFit="1" customWidth="1"/>
    <col min="2310" max="2310" width="17.58203125" style="16" customWidth="1"/>
    <col min="2311" max="2311" width="9.4140625" style="16" bestFit="1" customWidth="1"/>
    <col min="2312" max="2559" width="8.6640625" style="16"/>
    <col min="2560" max="2560" width="6.58203125" style="16" customWidth="1"/>
    <col min="2561" max="2561" width="20.08203125" style="16" customWidth="1"/>
    <col min="2562" max="2562" width="42.1640625" style="16" customWidth="1"/>
    <col min="2563" max="2563" width="5.58203125" style="16" bestFit="1" customWidth="1"/>
    <col min="2564" max="2564" width="36.6640625" style="16" customWidth="1"/>
    <col min="2565" max="2565" width="11.6640625" style="16" bestFit="1" customWidth="1"/>
    <col min="2566" max="2566" width="17.58203125" style="16" customWidth="1"/>
    <col min="2567" max="2567" width="9.4140625" style="16" bestFit="1" customWidth="1"/>
    <col min="2568" max="2815" width="8.6640625" style="16"/>
    <col min="2816" max="2816" width="6.58203125" style="16" customWidth="1"/>
    <col min="2817" max="2817" width="20.08203125" style="16" customWidth="1"/>
    <col min="2818" max="2818" width="42.1640625" style="16" customWidth="1"/>
    <col min="2819" max="2819" width="5.58203125" style="16" bestFit="1" customWidth="1"/>
    <col min="2820" max="2820" width="36.6640625" style="16" customWidth="1"/>
    <col min="2821" max="2821" width="11.6640625" style="16" bestFit="1" customWidth="1"/>
    <col min="2822" max="2822" width="17.58203125" style="16" customWidth="1"/>
    <col min="2823" max="2823" width="9.4140625" style="16" bestFit="1" customWidth="1"/>
    <col min="2824" max="3071" width="8.6640625" style="16"/>
    <col min="3072" max="3072" width="6.58203125" style="16" customWidth="1"/>
    <col min="3073" max="3073" width="20.08203125" style="16" customWidth="1"/>
    <col min="3074" max="3074" width="42.1640625" style="16" customWidth="1"/>
    <col min="3075" max="3075" width="5.58203125" style="16" bestFit="1" customWidth="1"/>
    <col min="3076" max="3076" width="36.6640625" style="16" customWidth="1"/>
    <col min="3077" max="3077" width="11.6640625" style="16" bestFit="1" customWidth="1"/>
    <col min="3078" max="3078" width="17.58203125" style="16" customWidth="1"/>
    <col min="3079" max="3079" width="9.4140625" style="16" bestFit="1" customWidth="1"/>
    <col min="3080" max="3327" width="8.6640625" style="16"/>
    <col min="3328" max="3328" width="6.58203125" style="16" customWidth="1"/>
    <col min="3329" max="3329" width="20.08203125" style="16" customWidth="1"/>
    <col min="3330" max="3330" width="42.1640625" style="16" customWidth="1"/>
    <col min="3331" max="3331" width="5.58203125" style="16" bestFit="1" customWidth="1"/>
    <col min="3332" max="3332" width="36.6640625" style="16" customWidth="1"/>
    <col min="3333" max="3333" width="11.6640625" style="16" bestFit="1" customWidth="1"/>
    <col min="3334" max="3334" width="17.58203125" style="16" customWidth="1"/>
    <col min="3335" max="3335" width="9.4140625" style="16" bestFit="1" customWidth="1"/>
    <col min="3336" max="3583" width="8.6640625" style="16"/>
    <col min="3584" max="3584" width="6.58203125" style="16" customWidth="1"/>
    <col min="3585" max="3585" width="20.08203125" style="16" customWidth="1"/>
    <col min="3586" max="3586" width="42.1640625" style="16" customWidth="1"/>
    <col min="3587" max="3587" width="5.58203125" style="16" bestFit="1" customWidth="1"/>
    <col min="3588" max="3588" width="36.6640625" style="16" customWidth="1"/>
    <col min="3589" max="3589" width="11.6640625" style="16" bestFit="1" customWidth="1"/>
    <col min="3590" max="3590" width="17.58203125" style="16" customWidth="1"/>
    <col min="3591" max="3591" width="9.4140625" style="16" bestFit="1" customWidth="1"/>
    <col min="3592" max="3839" width="8.6640625" style="16"/>
    <col min="3840" max="3840" width="6.58203125" style="16" customWidth="1"/>
    <col min="3841" max="3841" width="20.08203125" style="16" customWidth="1"/>
    <col min="3842" max="3842" width="42.1640625" style="16" customWidth="1"/>
    <col min="3843" max="3843" width="5.58203125" style="16" bestFit="1" customWidth="1"/>
    <col min="3844" max="3844" width="36.6640625" style="16" customWidth="1"/>
    <col min="3845" max="3845" width="11.6640625" style="16" bestFit="1" customWidth="1"/>
    <col min="3846" max="3846" width="17.58203125" style="16" customWidth="1"/>
    <col min="3847" max="3847" width="9.4140625" style="16" bestFit="1" customWidth="1"/>
    <col min="3848" max="4095" width="8.6640625" style="16"/>
    <col min="4096" max="4096" width="6.58203125" style="16" customWidth="1"/>
    <col min="4097" max="4097" width="20.08203125" style="16" customWidth="1"/>
    <col min="4098" max="4098" width="42.1640625" style="16" customWidth="1"/>
    <col min="4099" max="4099" width="5.58203125" style="16" bestFit="1" customWidth="1"/>
    <col min="4100" max="4100" width="36.6640625" style="16" customWidth="1"/>
    <col min="4101" max="4101" width="11.6640625" style="16" bestFit="1" customWidth="1"/>
    <col min="4102" max="4102" width="17.58203125" style="16" customWidth="1"/>
    <col min="4103" max="4103" width="9.4140625" style="16" bestFit="1" customWidth="1"/>
    <col min="4104" max="4351" width="8.6640625" style="16"/>
    <col min="4352" max="4352" width="6.58203125" style="16" customWidth="1"/>
    <col min="4353" max="4353" width="20.08203125" style="16" customWidth="1"/>
    <col min="4354" max="4354" width="42.1640625" style="16" customWidth="1"/>
    <col min="4355" max="4355" width="5.58203125" style="16" bestFit="1" customWidth="1"/>
    <col min="4356" max="4356" width="36.6640625" style="16" customWidth="1"/>
    <col min="4357" max="4357" width="11.6640625" style="16" bestFit="1" customWidth="1"/>
    <col min="4358" max="4358" width="17.58203125" style="16" customWidth="1"/>
    <col min="4359" max="4359" width="9.4140625" style="16" bestFit="1" customWidth="1"/>
    <col min="4360" max="4607" width="8.6640625" style="16"/>
    <col min="4608" max="4608" width="6.58203125" style="16" customWidth="1"/>
    <col min="4609" max="4609" width="20.08203125" style="16" customWidth="1"/>
    <col min="4610" max="4610" width="42.1640625" style="16" customWidth="1"/>
    <col min="4611" max="4611" width="5.58203125" style="16" bestFit="1" customWidth="1"/>
    <col min="4612" max="4612" width="36.6640625" style="16" customWidth="1"/>
    <col min="4613" max="4613" width="11.6640625" style="16" bestFit="1" customWidth="1"/>
    <col min="4614" max="4614" width="17.58203125" style="16" customWidth="1"/>
    <col min="4615" max="4615" width="9.4140625" style="16" bestFit="1" customWidth="1"/>
    <col min="4616" max="4863" width="8.6640625" style="16"/>
    <col min="4864" max="4864" width="6.58203125" style="16" customWidth="1"/>
    <col min="4865" max="4865" width="20.08203125" style="16" customWidth="1"/>
    <col min="4866" max="4866" width="42.1640625" style="16" customWidth="1"/>
    <col min="4867" max="4867" width="5.58203125" style="16" bestFit="1" customWidth="1"/>
    <col min="4868" max="4868" width="36.6640625" style="16" customWidth="1"/>
    <col min="4869" max="4869" width="11.6640625" style="16" bestFit="1" customWidth="1"/>
    <col min="4870" max="4870" width="17.58203125" style="16" customWidth="1"/>
    <col min="4871" max="4871" width="9.4140625" style="16" bestFit="1" customWidth="1"/>
    <col min="4872" max="5119" width="8.6640625" style="16"/>
    <col min="5120" max="5120" width="6.58203125" style="16" customWidth="1"/>
    <col min="5121" max="5121" width="20.08203125" style="16" customWidth="1"/>
    <col min="5122" max="5122" width="42.1640625" style="16" customWidth="1"/>
    <col min="5123" max="5123" width="5.58203125" style="16" bestFit="1" customWidth="1"/>
    <col min="5124" max="5124" width="36.6640625" style="16" customWidth="1"/>
    <col min="5125" max="5125" width="11.6640625" style="16" bestFit="1" customWidth="1"/>
    <col min="5126" max="5126" width="17.58203125" style="16" customWidth="1"/>
    <col min="5127" max="5127" width="9.4140625" style="16" bestFit="1" customWidth="1"/>
    <col min="5128" max="5375" width="8.6640625" style="16"/>
    <col min="5376" max="5376" width="6.58203125" style="16" customWidth="1"/>
    <col min="5377" max="5377" width="20.08203125" style="16" customWidth="1"/>
    <col min="5378" max="5378" width="42.1640625" style="16" customWidth="1"/>
    <col min="5379" max="5379" width="5.58203125" style="16" bestFit="1" customWidth="1"/>
    <col min="5380" max="5380" width="36.6640625" style="16" customWidth="1"/>
    <col min="5381" max="5381" width="11.6640625" style="16" bestFit="1" customWidth="1"/>
    <col min="5382" max="5382" width="17.58203125" style="16" customWidth="1"/>
    <col min="5383" max="5383" width="9.4140625" style="16" bestFit="1" customWidth="1"/>
    <col min="5384" max="5631" width="8.6640625" style="16"/>
    <col min="5632" max="5632" width="6.58203125" style="16" customWidth="1"/>
    <col min="5633" max="5633" width="20.08203125" style="16" customWidth="1"/>
    <col min="5634" max="5634" width="42.1640625" style="16" customWidth="1"/>
    <col min="5635" max="5635" width="5.58203125" style="16" bestFit="1" customWidth="1"/>
    <col min="5636" max="5636" width="36.6640625" style="16" customWidth="1"/>
    <col min="5637" max="5637" width="11.6640625" style="16" bestFit="1" customWidth="1"/>
    <col min="5638" max="5638" width="17.58203125" style="16" customWidth="1"/>
    <col min="5639" max="5639" width="9.4140625" style="16" bestFit="1" customWidth="1"/>
    <col min="5640" max="5887" width="8.6640625" style="16"/>
    <col min="5888" max="5888" width="6.58203125" style="16" customWidth="1"/>
    <col min="5889" max="5889" width="20.08203125" style="16" customWidth="1"/>
    <col min="5890" max="5890" width="42.1640625" style="16" customWidth="1"/>
    <col min="5891" max="5891" width="5.58203125" style="16" bestFit="1" customWidth="1"/>
    <col min="5892" max="5892" width="36.6640625" style="16" customWidth="1"/>
    <col min="5893" max="5893" width="11.6640625" style="16" bestFit="1" customWidth="1"/>
    <col min="5894" max="5894" width="17.58203125" style="16" customWidth="1"/>
    <col min="5895" max="5895" width="9.4140625" style="16" bestFit="1" customWidth="1"/>
    <col min="5896" max="6143" width="8.6640625" style="16"/>
    <col min="6144" max="6144" width="6.58203125" style="16" customWidth="1"/>
    <col min="6145" max="6145" width="20.08203125" style="16" customWidth="1"/>
    <col min="6146" max="6146" width="42.1640625" style="16" customWidth="1"/>
    <col min="6147" max="6147" width="5.58203125" style="16" bestFit="1" customWidth="1"/>
    <col min="6148" max="6148" width="36.6640625" style="16" customWidth="1"/>
    <col min="6149" max="6149" width="11.6640625" style="16" bestFit="1" customWidth="1"/>
    <col min="6150" max="6150" width="17.58203125" style="16" customWidth="1"/>
    <col min="6151" max="6151" width="9.4140625" style="16" bestFit="1" customWidth="1"/>
    <col min="6152" max="6399" width="8.6640625" style="16"/>
    <col min="6400" max="6400" width="6.58203125" style="16" customWidth="1"/>
    <col min="6401" max="6401" width="20.08203125" style="16" customWidth="1"/>
    <col min="6402" max="6402" width="42.1640625" style="16" customWidth="1"/>
    <col min="6403" max="6403" width="5.58203125" style="16" bestFit="1" customWidth="1"/>
    <col min="6404" max="6404" width="36.6640625" style="16" customWidth="1"/>
    <col min="6405" max="6405" width="11.6640625" style="16" bestFit="1" customWidth="1"/>
    <col min="6406" max="6406" width="17.58203125" style="16" customWidth="1"/>
    <col min="6407" max="6407" width="9.4140625" style="16" bestFit="1" customWidth="1"/>
    <col min="6408" max="6655" width="8.6640625" style="16"/>
    <col min="6656" max="6656" width="6.58203125" style="16" customWidth="1"/>
    <col min="6657" max="6657" width="20.08203125" style="16" customWidth="1"/>
    <col min="6658" max="6658" width="42.1640625" style="16" customWidth="1"/>
    <col min="6659" max="6659" width="5.58203125" style="16" bestFit="1" customWidth="1"/>
    <col min="6660" max="6660" width="36.6640625" style="16" customWidth="1"/>
    <col min="6661" max="6661" width="11.6640625" style="16" bestFit="1" customWidth="1"/>
    <col min="6662" max="6662" width="17.58203125" style="16" customWidth="1"/>
    <col min="6663" max="6663" width="9.4140625" style="16" bestFit="1" customWidth="1"/>
    <col min="6664" max="6911" width="8.6640625" style="16"/>
    <col min="6912" max="6912" width="6.58203125" style="16" customWidth="1"/>
    <col min="6913" max="6913" width="20.08203125" style="16" customWidth="1"/>
    <col min="6914" max="6914" width="42.1640625" style="16" customWidth="1"/>
    <col min="6915" max="6915" width="5.58203125" style="16" bestFit="1" customWidth="1"/>
    <col min="6916" max="6916" width="36.6640625" style="16" customWidth="1"/>
    <col min="6917" max="6917" width="11.6640625" style="16" bestFit="1" customWidth="1"/>
    <col min="6918" max="6918" width="17.58203125" style="16" customWidth="1"/>
    <col min="6919" max="6919" width="9.4140625" style="16" bestFit="1" customWidth="1"/>
    <col min="6920" max="7167" width="8.6640625" style="16"/>
    <col min="7168" max="7168" width="6.58203125" style="16" customWidth="1"/>
    <col min="7169" max="7169" width="20.08203125" style="16" customWidth="1"/>
    <col min="7170" max="7170" width="42.1640625" style="16" customWidth="1"/>
    <col min="7171" max="7171" width="5.58203125" style="16" bestFit="1" customWidth="1"/>
    <col min="7172" max="7172" width="36.6640625" style="16" customWidth="1"/>
    <col min="7173" max="7173" width="11.6640625" style="16" bestFit="1" customWidth="1"/>
    <col min="7174" max="7174" width="17.58203125" style="16" customWidth="1"/>
    <col min="7175" max="7175" width="9.4140625" style="16" bestFit="1" customWidth="1"/>
    <col min="7176" max="7423" width="8.6640625" style="16"/>
    <col min="7424" max="7424" width="6.58203125" style="16" customWidth="1"/>
    <col min="7425" max="7425" width="20.08203125" style="16" customWidth="1"/>
    <col min="7426" max="7426" width="42.1640625" style="16" customWidth="1"/>
    <col min="7427" max="7427" width="5.58203125" style="16" bestFit="1" customWidth="1"/>
    <col min="7428" max="7428" width="36.6640625" style="16" customWidth="1"/>
    <col min="7429" max="7429" width="11.6640625" style="16" bestFit="1" customWidth="1"/>
    <col min="7430" max="7430" width="17.58203125" style="16" customWidth="1"/>
    <col min="7431" max="7431" width="9.4140625" style="16" bestFit="1" customWidth="1"/>
    <col min="7432" max="7679" width="8.6640625" style="16"/>
    <col min="7680" max="7680" width="6.58203125" style="16" customWidth="1"/>
    <col min="7681" max="7681" width="20.08203125" style="16" customWidth="1"/>
    <col min="7682" max="7682" width="42.1640625" style="16" customWidth="1"/>
    <col min="7683" max="7683" width="5.58203125" style="16" bestFit="1" customWidth="1"/>
    <col min="7684" max="7684" width="36.6640625" style="16" customWidth="1"/>
    <col min="7685" max="7685" width="11.6640625" style="16" bestFit="1" customWidth="1"/>
    <col min="7686" max="7686" width="17.58203125" style="16" customWidth="1"/>
    <col min="7687" max="7687" width="9.4140625" style="16" bestFit="1" customWidth="1"/>
    <col min="7688" max="7935" width="8.6640625" style="16"/>
    <col min="7936" max="7936" width="6.58203125" style="16" customWidth="1"/>
    <col min="7937" max="7937" width="20.08203125" style="16" customWidth="1"/>
    <col min="7938" max="7938" width="42.1640625" style="16" customWidth="1"/>
    <col min="7939" max="7939" width="5.58203125" style="16" bestFit="1" customWidth="1"/>
    <col min="7940" max="7940" width="36.6640625" style="16" customWidth="1"/>
    <col min="7941" max="7941" width="11.6640625" style="16" bestFit="1" customWidth="1"/>
    <col min="7942" max="7942" width="17.58203125" style="16" customWidth="1"/>
    <col min="7943" max="7943" width="9.4140625" style="16" bestFit="1" customWidth="1"/>
    <col min="7944" max="8191" width="8.6640625" style="16"/>
    <col min="8192" max="8192" width="6.58203125" style="16" customWidth="1"/>
    <col min="8193" max="8193" width="20.08203125" style="16" customWidth="1"/>
    <col min="8194" max="8194" width="42.1640625" style="16" customWidth="1"/>
    <col min="8195" max="8195" width="5.58203125" style="16" bestFit="1" customWidth="1"/>
    <col min="8196" max="8196" width="36.6640625" style="16" customWidth="1"/>
    <col min="8197" max="8197" width="11.6640625" style="16" bestFit="1" customWidth="1"/>
    <col min="8198" max="8198" width="17.58203125" style="16" customWidth="1"/>
    <col min="8199" max="8199" width="9.4140625" style="16" bestFit="1" customWidth="1"/>
    <col min="8200" max="8447" width="8.6640625" style="16"/>
    <col min="8448" max="8448" width="6.58203125" style="16" customWidth="1"/>
    <col min="8449" max="8449" width="20.08203125" style="16" customWidth="1"/>
    <col min="8450" max="8450" width="42.1640625" style="16" customWidth="1"/>
    <col min="8451" max="8451" width="5.58203125" style="16" bestFit="1" customWidth="1"/>
    <col min="8452" max="8452" width="36.6640625" style="16" customWidth="1"/>
    <col min="8453" max="8453" width="11.6640625" style="16" bestFit="1" customWidth="1"/>
    <col min="8454" max="8454" width="17.58203125" style="16" customWidth="1"/>
    <col min="8455" max="8455" width="9.4140625" style="16" bestFit="1" customWidth="1"/>
    <col min="8456" max="8703" width="8.6640625" style="16"/>
    <col min="8704" max="8704" width="6.58203125" style="16" customWidth="1"/>
    <col min="8705" max="8705" width="20.08203125" style="16" customWidth="1"/>
    <col min="8706" max="8706" width="42.1640625" style="16" customWidth="1"/>
    <col min="8707" max="8707" width="5.58203125" style="16" bestFit="1" customWidth="1"/>
    <col min="8708" max="8708" width="36.6640625" style="16" customWidth="1"/>
    <col min="8709" max="8709" width="11.6640625" style="16" bestFit="1" customWidth="1"/>
    <col min="8710" max="8710" width="17.58203125" style="16" customWidth="1"/>
    <col min="8711" max="8711" width="9.4140625" style="16" bestFit="1" customWidth="1"/>
    <col min="8712" max="8959" width="8.6640625" style="16"/>
    <col min="8960" max="8960" width="6.58203125" style="16" customWidth="1"/>
    <col min="8961" max="8961" width="20.08203125" style="16" customWidth="1"/>
    <col min="8962" max="8962" width="42.1640625" style="16" customWidth="1"/>
    <col min="8963" max="8963" width="5.58203125" style="16" bestFit="1" customWidth="1"/>
    <col min="8964" max="8964" width="36.6640625" style="16" customWidth="1"/>
    <col min="8965" max="8965" width="11.6640625" style="16" bestFit="1" customWidth="1"/>
    <col min="8966" max="8966" width="17.58203125" style="16" customWidth="1"/>
    <col min="8967" max="8967" width="9.4140625" style="16" bestFit="1" customWidth="1"/>
    <col min="8968" max="9215" width="8.6640625" style="16"/>
    <col min="9216" max="9216" width="6.58203125" style="16" customWidth="1"/>
    <col min="9217" max="9217" width="20.08203125" style="16" customWidth="1"/>
    <col min="9218" max="9218" width="42.1640625" style="16" customWidth="1"/>
    <col min="9219" max="9219" width="5.58203125" style="16" bestFit="1" customWidth="1"/>
    <col min="9220" max="9220" width="36.6640625" style="16" customWidth="1"/>
    <col min="9221" max="9221" width="11.6640625" style="16" bestFit="1" customWidth="1"/>
    <col min="9222" max="9222" width="17.58203125" style="16" customWidth="1"/>
    <col min="9223" max="9223" width="9.4140625" style="16" bestFit="1" customWidth="1"/>
    <col min="9224" max="9471" width="8.6640625" style="16"/>
    <col min="9472" max="9472" width="6.58203125" style="16" customWidth="1"/>
    <col min="9473" max="9473" width="20.08203125" style="16" customWidth="1"/>
    <col min="9474" max="9474" width="42.1640625" style="16" customWidth="1"/>
    <col min="9475" max="9475" width="5.58203125" style="16" bestFit="1" customWidth="1"/>
    <col min="9476" max="9476" width="36.6640625" style="16" customWidth="1"/>
    <col min="9477" max="9477" width="11.6640625" style="16" bestFit="1" customWidth="1"/>
    <col min="9478" max="9478" width="17.58203125" style="16" customWidth="1"/>
    <col min="9479" max="9479" width="9.4140625" style="16" bestFit="1" customWidth="1"/>
    <col min="9480" max="9727" width="8.6640625" style="16"/>
    <col min="9728" max="9728" width="6.58203125" style="16" customWidth="1"/>
    <col min="9729" max="9729" width="20.08203125" style="16" customWidth="1"/>
    <col min="9730" max="9730" width="42.1640625" style="16" customWidth="1"/>
    <col min="9731" max="9731" width="5.58203125" style="16" bestFit="1" customWidth="1"/>
    <col min="9732" max="9732" width="36.6640625" style="16" customWidth="1"/>
    <col min="9733" max="9733" width="11.6640625" style="16" bestFit="1" customWidth="1"/>
    <col min="9734" max="9734" width="17.58203125" style="16" customWidth="1"/>
    <col min="9735" max="9735" width="9.4140625" style="16" bestFit="1" customWidth="1"/>
    <col min="9736" max="9983" width="8.6640625" style="16"/>
    <col min="9984" max="9984" width="6.58203125" style="16" customWidth="1"/>
    <col min="9985" max="9985" width="20.08203125" style="16" customWidth="1"/>
    <col min="9986" max="9986" width="42.1640625" style="16" customWidth="1"/>
    <col min="9987" max="9987" width="5.58203125" style="16" bestFit="1" customWidth="1"/>
    <col min="9988" max="9988" width="36.6640625" style="16" customWidth="1"/>
    <col min="9989" max="9989" width="11.6640625" style="16" bestFit="1" customWidth="1"/>
    <col min="9990" max="9990" width="17.58203125" style="16" customWidth="1"/>
    <col min="9991" max="9991" width="9.4140625" style="16" bestFit="1" customWidth="1"/>
    <col min="9992" max="10239" width="8.6640625" style="16"/>
    <col min="10240" max="10240" width="6.58203125" style="16" customWidth="1"/>
    <col min="10241" max="10241" width="20.08203125" style="16" customWidth="1"/>
    <col min="10242" max="10242" width="42.1640625" style="16" customWidth="1"/>
    <col min="10243" max="10243" width="5.58203125" style="16" bestFit="1" customWidth="1"/>
    <col min="10244" max="10244" width="36.6640625" style="16" customWidth="1"/>
    <col min="10245" max="10245" width="11.6640625" style="16" bestFit="1" customWidth="1"/>
    <col min="10246" max="10246" width="17.58203125" style="16" customWidth="1"/>
    <col min="10247" max="10247" width="9.4140625" style="16" bestFit="1" customWidth="1"/>
    <col min="10248" max="10495" width="8.6640625" style="16"/>
    <col min="10496" max="10496" width="6.58203125" style="16" customWidth="1"/>
    <col min="10497" max="10497" width="20.08203125" style="16" customWidth="1"/>
    <col min="10498" max="10498" width="42.1640625" style="16" customWidth="1"/>
    <col min="10499" max="10499" width="5.58203125" style="16" bestFit="1" customWidth="1"/>
    <col min="10500" max="10500" width="36.6640625" style="16" customWidth="1"/>
    <col min="10501" max="10501" width="11.6640625" style="16" bestFit="1" customWidth="1"/>
    <col min="10502" max="10502" width="17.58203125" style="16" customWidth="1"/>
    <col min="10503" max="10503" width="9.4140625" style="16" bestFit="1" customWidth="1"/>
    <col min="10504" max="10751" width="8.6640625" style="16"/>
    <col min="10752" max="10752" width="6.58203125" style="16" customWidth="1"/>
    <col min="10753" max="10753" width="20.08203125" style="16" customWidth="1"/>
    <col min="10754" max="10754" width="42.1640625" style="16" customWidth="1"/>
    <col min="10755" max="10755" width="5.58203125" style="16" bestFit="1" customWidth="1"/>
    <col min="10756" max="10756" width="36.6640625" style="16" customWidth="1"/>
    <col min="10757" max="10757" width="11.6640625" style="16" bestFit="1" customWidth="1"/>
    <col min="10758" max="10758" width="17.58203125" style="16" customWidth="1"/>
    <col min="10759" max="10759" width="9.4140625" style="16" bestFit="1" customWidth="1"/>
    <col min="10760" max="11007" width="8.6640625" style="16"/>
    <col min="11008" max="11008" width="6.58203125" style="16" customWidth="1"/>
    <col min="11009" max="11009" width="20.08203125" style="16" customWidth="1"/>
    <col min="11010" max="11010" width="42.1640625" style="16" customWidth="1"/>
    <col min="11011" max="11011" width="5.58203125" style="16" bestFit="1" customWidth="1"/>
    <col min="11012" max="11012" width="36.6640625" style="16" customWidth="1"/>
    <col min="11013" max="11013" width="11.6640625" style="16" bestFit="1" customWidth="1"/>
    <col min="11014" max="11014" width="17.58203125" style="16" customWidth="1"/>
    <col min="11015" max="11015" width="9.4140625" style="16" bestFit="1" customWidth="1"/>
    <col min="11016" max="11263" width="8.6640625" style="16"/>
    <col min="11264" max="11264" width="6.58203125" style="16" customWidth="1"/>
    <col min="11265" max="11265" width="20.08203125" style="16" customWidth="1"/>
    <col min="11266" max="11266" width="42.1640625" style="16" customWidth="1"/>
    <col min="11267" max="11267" width="5.58203125" style="16" bestFit="1" customWidth="1"/>
    <col min="11268" max="11268" width="36.6640625" style="16" customWidth="1"/>
    <col min="11269" max="11269" width="11.6640625" style="16" bestFit="1" customWidth="1"/>
    <col min="11270" max="11270" width="17.58203125" style="16" customWidth="1"/>
    <col min="11271" max="11271" width="9.4140625" style="16" bestFit="1" customWidth="1"/>
    <col min="11272" max="11519" width="8.6640625" style="16"/>
    <col min="11520" max="11520" width="6.58203125" style="16" customWidth="1"/>
    <col min="11521" max="11521" width="20.08203125" style="16" customWidth="1"/>
    <col min="11522" max="11522" width="42.1640625" style="16" customWidth="1"/>
    <col min="11523" max="11523" width="5.58203125" style="16" bestFit="1" customWidth="1"/>
    <col min="11524" max="11524" width="36.6640625" style="16" customWidth="1"/>
    <col min="11525" max="11525" width="11.6640625" style="16" bestFit="1" customWidth="1"/>
    <col min="11526" max="11526" width="17.58203125" style="16" customWidth="1"/>
    <col min="11527" max="11527" width="9.4140625" style="16" bestFit="1" customWidth="1"/>
    <col min="11528" max="11775" width="8.6640625" style="16"/>
    <col min="11776" max="11776" width="6.58203125" style="16" customWidth="1"/>
    <col min="11777" max="11777" width="20.08203125" style="16" customWidth="1"/>
    <col min="11778" max="11778" width="42.1640625" style="16" customWidth="1"/>
    <col min="11779" max="11779" width="5.58203125" style="16" bestFit="1" customWidth="1"/>
    <col min="11780" max="11780" width="36.6640625" style="16" customWidth="1"/>
    <col min="11781" max="11781" width="11.6640625" style="16" bestFit="1" customWidth="1"/>
    <col min="11782" max="11782" width="17.58203125" style="16" customWidth="1"/>
    <col min="11783" max="11783" width="9.4140625" style="16" bestFit="1" customWidth="1"/>
    <col min="11784" max="12031" width="8.6640625" style="16"/>
    <col min="12032" max="12032" width="6.58203125" style="16" customWidth="1"/>
    <col min="12033" max="12033" width="20.08203125" style="16" customWidth="1"/>
    <col min="12034" max="12034" width="42.1640625" style="16" customWidth="1"/>
    <col min="12035" max="12035" width="5.58203125" style="16" bestFit="1" customWidth="1"/>
    <col min="12036" max="12036" width="36.6640625" style="16" customWidth="1"/>
    <col min="12037" max="12037" width="11.6640625" style="16" bestFit="1" customWidth="1"/>
    <col min="12038" max="12038" width="17.58203125" style="16" customWidth="1"/>
    <col min="12039" max="12039" width="9.4140625" style="16" bestFit="1" customWidth="1"/>
    <col min="12040" max="12287" width="8.6640625" style="16"/>
    <col min="12288" max="12288" width="6.58203125" style="16" customWidth="1"/>
    <col min="12289" max="12289" width="20.08203125" style="16" customWidth="1"/>
    <col min="12290" max="12290" width="42.1640625" style="16" customWidth="1"/>
    <col min="12291" max="12291" width="5.58203125" style="16" bestFit="1" customWidth="1"/>
    <col min="12292" max="12292" width="36.6640625" style="16" customWidth="1"/>
    <col min="12293" max="12293" width="11.6640625" style="16" bestFit="1" customWidth="1"/>
    <col min="12294" max="12294" width="17.58203125" style="16" customWidth="1"/>
    <col min="12295" max="12295" width="9.4140625" style="16" bestFit="1" customWidth="1"/>
    <col min="12296" max="12543" width="8.6640625" style="16"/>
    <col min="12544" max="12544" width="6.58203125" style="16" customWidth="1"/>
    <col min="12545" max="12545" width="20.08203125" style="16" customWidth="1"/>
    <col min="12546" max="12546" width="42.1640625" style="16" customWidth="1"/>
    <col min="12547" max="12547" width="5.58203125" style="16" bestFit="1" customWidth="1"/>
    <col min="12548" max="12548" width="36.6640625" style="16" customWidth="1"/>
    <col min="12549" max="12549" width="11.6640625" style="16" bestFit="1" customWidth="1"/>
    <col min="12550" max="12550" width="17.58203125" style="16" customWidth="1"/>
    <col min="12551" max="12551" width="9.4140625" style="16" bestFit="1" customWidth="1"/>
    <col min="12552" max="12799" width="8.6640625" style="16"/>
    <col min="12800" max="12800" width="6.58203125" style="16" customWidth="1"/>
    <col min="12801" max="12801" width="20.08203125" style="16" customWidth="1"/>
    <col min="12802" max="12802" width="42.1640625" style="16" customWidth="1"/>
    <col min="12803" max="12803" width="5.58203125" style="16" bestFit="1" customWidth="1"/>
    <col min="12804" max="12804" width="36.6640625" style="16" customWidth="1"/>
    <col min="12805" max="12805" width="11.6640625" style="16" bestFit="1" customWidth="1"/>
    <col min="12806" max="12806" width="17.58203125" style="16" customWidth="1"/>
    <col min="12807" max="12807" width="9.4140625" style="16" bestFit="1" customWidth="1"/>
    <col min="12808" max="13055" width="8.6640625" style="16"/>
    <col min="13056" max="13056" width="6.58203125" style="16" customWidth="1"/>
    <col min="13057" max="13057" width="20.08203125" style="16" customWidth="1"/>
    <col min="13058" max="13058" width="42.1640625" style="16" customWidth="1"/>
    <col min="13059" max="13059" width="5.58203125" style="16" bestFit="1" customWidth="1"/>
    <col min="13060" max="13060" width="36.6640625" style="16" customWidth="1"/>
    <col min="13061" max="13061" width="11.6640625" style="16" bestFit="1" customWidth="1"/>
    <col min="13062" max="13062" width="17.58203125" style="16" customWidth="1"/>
    <col min="13063" max="13063" width="9.4140625" style="16" bestFit="1" customWidth="1"/>
    <col min="13064" max="13311" width="8.6640625" style="16"/>
    <col min="13312" max="13312" width="6.58203125" style="16" customWidth="1"/>
    <col min="13313" max="13313" width="20.08203125" style="16" customWidth="1"/>
    <col min="13314" max="13314" width="42.1640625" style="16" customWidth="1"/>
    <col min="13315" max="13315" width="5.58203125" style="16" bestFit="1" customWidth="1"/>
    <col min="13316" max="13316" width="36.6640625" style="16" customWidth="1"/>
    <col min="13317" max="13317" width="11.6640625" style="16" bestFit="1" customWidth="1"/>
    <col min="13318" max="13318" width="17.58203125" style="16" customWidth="1"/>
    <col min="13319" max="13319" width="9.4140625" style="16" bestFit="1" customWidth="1"/>
    <col min="13320" max="13567" width="8.6640625" style="16"/>
    <col min="13568" max="13568" width="6.58203125" style="16" customWidth="1"/>
    <col min="13569" max="13569" width="20.08203125" style="16" customWidth="1"/>
    <col min="13570" max="13570" width="42.1640625" style="16" customWidth="1"/>
    <col min="13571" max="13571" width="5.58203125" style="16" bestFit="1" customWidth="1"/>
    <col min="13572" max="13572" width="36.6640625" style="16" customWidth="1"/>
    <col min="13573" max="13573" width="11.6640625" style="16" bestFit="1" customWidth="1"/>
    <col min="13574" max="13574" width="17.58203125" style="16" customWidth="1"/>
    <col min="13575" max="13575" width="9.4140625" style="16" bestFit="1" customWidth="1"/>
    <col min="13576" max="13823" width="8.6640625" style="16"/>
    <col min="13824" max="13824" width="6.58203125" style="16" customWidth="1"/>
    <col min="13825" max="13825" width="20.08203125" style="16" customWidth="1"/>
    <col min="13826" max="13826" width="42.1640625" style="16" customWidth="1"/>
    <col min="13827" max="13827" width="5.58203125" style="16" bestFit="1" customWidth="1"/>
    <col min="13828" max="13828" width="36.6640625" style="16" customWidth="1"/>
    <col min="13829" max="13829" width="11.6640625" style="16" bestFit="1" customWidth="1"/>
    <col min="13830" max="13830" width="17.58203125" style="16" customWidth="1"/>
    <col min="13831" max="13831" width="9.4140625" style="16" bestFit="1" customWidth="1"/>
    <col min="13832" max="14079" width="8.6640625" style="16"/>
    <col min="14080" max="14080" width="6.58203125" style="16" customWidth="1"/>
    <col min="14081" max="14081" width="20.08203125" style="16" customWidth="1"/>
    <col min="14082" max="14082" width="42.1640625" style="16" customWidth="1"/>
    <col min="14083" max="14083" width="5.58203125" style="16" bestFit="1" customWidth="1"/>
    <col min="14084" max="14084" width="36.6640625" style="16" customWidth="1"/>
    <col min="14085" max="14085" width="11.6640625" style="16" bestFit="1" customWidth="1"/>
    <col min="14086" max="14086" width="17.58203125" style="16" customWidth="1"/>
    <col min="14087" max="14087" width="9.4140625" style="16" bestFit="1" customWidth="1"/>
    <col min="14088" max="14335" width="8.6640625" style="16"/>
    <col min="14336" max="14336" width="6.58203125" style="16" customWidth="1"/>
    <col min="14337" max="14337" width="20.08203125" style="16" customWidth="1"/>
    <col min="14338" max="14338" width="42.1640625" style="16" customWidth="1"/>
    <col min="14339" max="14339" width="5.58203125" style="16" bestFit="1" customWidth="1"/>
    <col min="14340" max="14340" width="36.6640625" style="16" customWidth="1"/>
    <col min="14341" max="14341" width="11.6640625" style="16" bestFit="1" customWidth="1"/>
    <col min="14342" max="14342" width="17.58203125" style="16" customWidth="1"/>
    <col min="14343" max="14343" width="9.4140625" style="16" bestFit="1" customWidth="1"/>
    <col min="14344" max="14591" width="8.6640625" style="16"/>
    <col min="14592" max="14592" width="6.58203125" style="16" customWidth="1"/>
    <col min="14593" max="14593" width="20.08203125" style="16" customWidth="1"/>
    <col min="14594" max="14594" width="42.1640625" style="16" customWidth="1"/>
    <col min="14595" max="14595" width="5.58203125" style="16" bestFit="1" customWidth="1"/>
    <col min="14596" max="14596" width="36.6640625" style="16" customWidth="1"/>
    <col min="14597" max="14597" width="11.6640625" style="16" bestFit="1" customWidth="1"/>
    <col min="14598" max="14598" width="17.58203125" style="16" customWidth="1"/>
    <col min="14599" max="14599" width="9.4140625" style="16" bestFit="1" customWidth="1"/>
    <col min="14600" max="14847" width="8.6640625" style="16"/>
    <col min="14848" max="14848" width="6.58203125" style="16" customWidth="1"/>
    <col min="14849" max="14849" width="20.08203125" style="16" customWidth="1"/>
    <col min="14850" max="14850" width="42.1640625" style="16" customWidth="1"/>
    <col min="14851" max="14851" width="5.58203125" style="16" bestFit="1" customWidth="1"/>
    <col min="14852" max="14852" width="36.6640625" style="16" customWidth="1"/>
    <col min="14853" max="14853" width="11.6640625" style="16" bestFit="1" customWidth="1"/>
    <col min="14854" max="14854" width="17.58203125" style="16" customWidth="1"/>
    <col min="14855" max="14855" width="9.4140625" style="16" bestFit="1" customWidth="1"/>
    <col min="14856" max="15103" width="8.6640625" style="16"/>
    <col min="15104" max="15104" width="6.58203125" style="16" customWidth="1"/>
    <col min="15105" max="15105" width="20.08203125" style="16" customWidth="1"/>
    <col min="15106" max="15106" width="42.1640625" style="16" customWidth="1"/>
    <col min="15107" max="15107" width="5.58203125" style="16" bestFit="1" customWidth="1"/>
    <col min="15108" max="15108" width="36.6640625" style="16" customWidth="1"/>
    <col min="15109" max="15109" width="11.6640625" style="16" bestFit="1" customWidth="1"/>
    <col min="15110" max="15110" width="17.58203125" style="16" customWidth="1"/>
    <col min="15111" max="15111" width="9.4140625" style="16" bestFit="1" customWidth="1"/>
    <col min="15112" max="15359" width="8.6640625" style="16"/>
    <col min="15360" max="15360" width="6.58203125" style="16" customWidth="1"/>
    <col min="15361" max="15361" width="20.08203125" style="16" customWidth="1"/>
    <col min="15362" max="15362" width="42.1640625" style="16" customWidth="1"/>
    <col min="15363" max="15363" width="5.58203125" style="16" bestFit="1" customWidth="1"/>
    <col min="15364" max="15364" width="36.6640625" style="16" customWidth="1"/>
    <col min="15365" max="15365" width="11.6640625" style="16" bestFit="1" customWidth="1"/>
    <col min="15366" max="15366" width="17.58203125" style="16" customWidth="1"/>
    <col min="15367" max="15367" width="9.4140625" style="16" bestFit="1" customWidth="1"/>
    <col min="15368" max="15615" width="8.6640625" style="16"/>
    <col min="15616" max="15616" width="6.58203125" style="16" customWidth="1"/>
    <col min="15617" max="15617" width="20.08203125" style="16" customWidth="1"/>
    <col min="15618" max="15618" width="42.1640625" style="16" customWidth="1"/>
    <col min="15619" max="15619" width="5.58203125" style="16" bestFit="1" customWidth="1"/>
    <col min="15620" max="15620" width="36.6640625" style="16" customWidth="1"/>
    <col min="15621" max="15621" width="11.6640625" style="16" bestFit="1" customWidth="1"/>
    <col min="15622" max="15622" width="17.58203125" style="16" customWidth="1"/>
    <col min="15623" max="15623" width="9.4140625" style="16" bestFit="1" customWidth="1"/>
    <col min="15624" max="15871" width="8.6640625" style="16"/>
    <col min="15872" max="15872" width="6.58203125" style="16" customWidth="1"/>
    <col min="15873" max="15873" width="20.08203125" style="16" customWidth="1"/>
    <col min="15874" max="15874" width="42.1640625" style="16" customWidth="1"/>
    <col min="15875" max="15875" width="5.58203125" style="16" bestFit="1" customWidth="1"/>
    <col min="15876" max="15876" width="36.6640625" style="16" customWidth="1"/>
    <col min="15877" max="15877" width="11.6640625" style="16" bestFit="1" customWidth="1"/>
    <col min="15878" max="15878" width="17.58203125" style="16" customWidth="1"/>
    <col min="15879" max="15879" width="9.4140625" style="16" bestFit="1" customWidth="1"/>
    <col min="15880" max="16127" width="8.6640625" style="16"/>
    <col min="16128" max="16128" width="6.58203125" style="16" customWidth="1"/>
    <col min="16129" max="16129" width="20.08203125" style="16" customWidth="1"/>
    <col min="16130" max="16130" width="42.1640625" style="16" customWidth="1"/>
    <col min="16131" max="16131" width="5.58203125" style="16" bestFit="1" customWidth="1"/>
    <col min="16132" max="16132" width="36.6640625" style="16" customWidth="1"/>
    <col min="16133" max="16133" width="11.6640625" style="16" bestFit="1" customWidth="1"/>
    <col min="16134" max="16134" width="17.58203125" style="16" customWidth="1"/>
    <col min="16135" max="16135" width="9.4140625" style="16" bestFit="1" customWidth="1"/>
    <col min="16136" max="16384" width="8.6640625" style="16"/>
  </cols>
  <sheetData>
    <row r="1" spans="1:10" s="15" customFormat="1" ht="35" customHeight="1" x14ac:dyDescent="0.55000000000000004">
      <c r="A1" s="611" t="s">
        <v>220</v>
      </c>
      <c r="B1" s="611"/>
      <c r="C1" s="611"/>
      <c r="D1" s="611"/>
      <c r="E1" s="611"/>
      <c r="F1" s="611"/>
      <c r="G1" s="611"/>
    </row>
    <row r="2" spans="1:10" ht="24" customHeight="1" x14ac:dyDescent="0.55000000000000004">
      <c r="A2" s="621" t="s">
        <v>499</v>
      </c>
      <c r="B2" s="621"/>
      <c r="C2" s="621"/>
      <c r="D2" s="621"/>
      <c r="E2" s="621"/>
      <c r="F2" s="621"/>
      <c r="G2" s="621"/>
    </row>
    <row r="3" spans="1:10" s="15" customFormat="1" ht="12" customHeight="1" thickBot="1" x14ac:dyDescent="0.6">
      <c r="A3" s="21"/>
      <c r="B3" s="21"/>
      <c r="C3" s="21"/>
      <c r="D3" s="21"/>
      <c r="E3" s="21"/>
      <c r="F3" s="21"/>
      <c r="G3" s="21"/>
    </row>
    <row r="4" spans="1:10" ht="24" customHeight="1" thickBot="1" x14ac:dyDescent="0.6">
      <c r="A4" s="15"/>
      <c r="B4" s="97" t="s">
        <v>14</v>
      </c>
      <c r="C4" s="622"/>
      <c r="D4" s="623"/>
      <c r="E4" s="97" t="s">
        <v>413</v>
      </c>
      <c r="F4" s="22"/>
      <c r="G4" s="23"/>
    </row>
    <row r="5" spans="1:10" ht="31.25" customHeight="1" thickBot="1" x14ac:dyDescent="0.6">
      <c r="A5" s="21"/>
      <c r="B5" s="277" t="s">
        <v>412</v>
      </c>
      <c r="C5" s="618"/>
      <c r="D5" s="619"/>
      <c r="E5" s="619"/>
      <c r="F5" s="620"/>
      <c r="G5" s="23"/>
    </row>
    <row r="6" spans="1:10" s="15" customFormat="1" ht="30" customHeight="1" x14ac:dyDescent="0.55000000000000004">
      <c r="A6" s="614" t="s">
        <v>50</v>
      </c>
      <c r="B6" s="614"/>
      <c r="C6" s="614"/>
      <c r="D6" s="614"/>
      <c r="E6" s="614"/>
      <c r="F6" s="614"/>
      <c r="G6" s="614"/>
    </row>
    <row r="7" spans="1:10" s="15" customFormat="1" ht="24.75" customHeight="1" thickBot="1" x14ac:dyDescent="0.6">
      <c r="A7" s="616" t="s">
        <v>71</v>
      </c>
      <c r="B7" s="616"/>
      <c r="C7" s="616"/>
      <c r="D7" s="616"/>
      <c r="E7" s="616"/>
      <c r="F7" s="616"/>
      <c r="G7" s="616"/>
      <c r="H7" s="53"/>
      <c r="I7" s="53"/>
      <c r="J7" s="53"/>
    </row>
    <row r="8" spans="1:10" ht="41.4" customHeight="1" thickBot="1" x14ac:dyDescent="0.6">
      <c r="A8" s="24" t="s">
        <v>2</v>
      </c>
      <c r="B8" s="25" t="s">
        <v>3</v>
      </c>
      <c r="C8" s="627" t="s">
        <v>4</v>
      </c>
      <c r="D8" s="628"/>
      <c r="E8" s="26" t="s">
        <v>69</v>
      </c>
      <c r="F8" s="54" t="s">
        <v>68</v>
      </c>
      <c r="G8" s="55" t="s">
        <v>5</v>
      </c>
    </row>
    <row r="9" spans="1:10" s="15" customFormat="1" ht="30" customHeight="1" thickTop="1" x14ac:dyDescent="0.55000000000000004">
      <c r="A9" s="28">
        <v>1</v>
      </c>
      <c r="B9" s="56" t="s">
        <v>6</v>
      </c>
      <c r="C9" s="57" t="s">
        <v>7</v>
      </c>
      <c r="D9" s="58"/>
      <c r="E9" s="59" t="s">
        <v>8</v>
      </c>
      <c r="F9" s="60"/>
      <c r="G9" s="61"/>
    </row>
    <row r="10" spans="1:10" s="15" customFormat="1" ht="33" customHeight="1" x14ac:dyDescent="0.55000000000000004">
      <c r="A10" s="34">
        <v>2</v>
      </c>
      <c r="B10" s="62" t="s">
        <v>228</v>
      </c>
      <c r="C10" s="41" t="s">
        <v>51</v>
      </c>
      <c r="D10" s="63"/>
      <c r="E10" s="35" t="s">
        <v>8</v>
      </c>
      <c r="F10" s="35" t="s">
        <v>227</v>
      </c>
      <c r="G10" s="64"/>
    </row>
    <row r="11" spans="1:10" s="15" customFormat="1" ht="30" customHeight="1" x14ac:dyDescent="0.55000000000000004">
      <c r="A11" s="34">
        <v>3</v>
      </c>
      <c r="B11" s="65" t="s">
        <v>9</v>
      </c>
      <c r="C11" s="36" t="s">
        <v>52</v>
      </c>
      <c r="D11" s="66" t="s">
        <v>15</v>
      </c>
      <c r="E11" s="67" t="s">
        <v>8</v>
      </c>
      <c r="F11" s="45"/>
      <c r="G11" s="64"/>
    </row>
    <row r="12" spans="1:10" s="15" customFormat="1" ht="30" customHeight="1" x14ac:dyDescent="0.55000000000000004">
      <c r="A12" s="34">
        <v>4</v>
      </c>
      <c r="B12" s="65" t="s">
        <v>9</v>
      </c>
      <c r="C12" s="40" t="s">
        <v>16</v>
      </c>
      <c r="D12" s="66" t="s">
        <v>17</v>
      </c>
      <c r="E12" s="67" t="s">
        <v>8</v>
      </c>
      <c r="F12" s="45"/>
      <c r="G12" s="64"/>
    </row>
    <row r="13" spans="1:10" s="15" customFormat="1" ht="33" customHeight="1" x14ac:dyDescent="0.55000000000000004">
      <c r="A13" s="34">
        <v>5</v>
      </c>
      <c r="B13" s="68" t="s">
        <v>53</v>
      </c>
      <c r="C13" s="625" t="s">
        <v>54</v>
      </c>
      <c r="D13" s="626"/>
      <c r="E13" s="67" t="s">
        <v>11</v>
      </c>
      <c r="F13" s="35" t="s">
        <v>55</v>
      </c>
      <c r="G13" s="64"/>
    </row>
    <row r="14" spans="1:10" s="15" customFormat="1" ht="30" customHeight="1" x14ac:dyDescent="0.55000000000000004">
      <c r="A14" s="34">
        <v>6</v>
      </c>
      <c r="B14" s="35" t="s">
        <v>56</v>
      </c>
      <c r="C14" s="36" t="s">
        <v>57</v>
      </c>
      <c r="D14" s="66"/>
      <c r="E14" s="42" t="s">
        <v>8</v>
      </c>
      <c r="F14" s="35"/>
      <c r="G14" s="64"/>
    </row>
    <row r="15" spans="1:10" s="14" customFormat="1" ht="30" customHeight="1" x14ac:dyDescent="0.55000000000000004">
      <c r="A15" s="34">
        <v>7</v>
      </c>
      <c r="B15" s="69" t="s">
        <v>9</v>
      </c>
      <c r="C15" s="70" t="s">
        <v>18</v>
      </c>
      <c r="D15" s="71"/>
      <c r="E15" s="72" t="s">
        <v>11</v>
      </c>
      <c r="F15" s="73" t="s">
        <v>70</v>
      </c>
      <c r="G15" s="74"/>
    </row>
    <row r="16" spans="1:10" s="14" customFormat="1" ht="30" customHeight="1" x14ac:dyDescent="0.55000000000000004">
      <c r="A16" s="34">
        <v>8</v>
      </c>
      <c r="B16" s="69" t="s">
        <v>9</v>
      </c>
      <c r="C16" s="70" t="s">
        <v>20</v>
      </c>
      <c r="D16" s="71"/>
      <c r="E16" s="75" t="s">
        <v>8</v>
      </c>
      <c r="F16" s="73"/>
      <c r="G16" s="74"/>
    </row>
    <row r="17" spans="1:10" s="15" customFormat="1" ht="30" customHeight="1" x14ac:dyDescent="0.55000000000000004">
      <c r="A17" s="34">
        <v>9</v>
      </c>
      <c r="B17" s="35" t="s">
        <v>9</v>
      </c>
      <c r="C17" s="36" t="s">
        <v>58</v>
      </c>
      <c r="D17" s="66"/>
      <c r="E17" s="42" t="s">
        <v>11</v>
      </c>
      <c r="F17" s="35" t="s">
        <v>46</v>
      </c>
      <c r="G17" s="64"/>
    </row>
    <row r="18" spans="1:10" s="15" customFormat="1" ht="30" customHeight="1" x14ac:dyDescent="0.55000000000000004">
      <c r="A18" s="34">
        <v>10</v>
      </c>
      <c r="B18" s="35" t="s">
        <v>9</v>
      </c>
      <c r="C18" s="41" t="s">
        <v>21</v>
      </c>
      <c r="D18" s="76"/>
      <c r="E18" s="42" t="s">
        <v>11</v>
      </c>
      <c r="F18" s="35" t="s">
        <v>22</v>
      </c>
      <c r="G18" s="64"/>
    </row>
    <row r="19" spans="1:10" s="15" customFormat="1" ht="30" customHeight="1" x14ac:dyDescent="0.55000000000000004">
      <c r="A19" s="34">
        <v>11</v>
      </c>
      <c r="B19" s="77" t="s">
        <v>9</v>
      </c>
      <c r="C19" s="78" t="s">
        <v>23</v>
      </c>
      <c r="D19" s="79"/>
      <c r="E19" s="42" t="s">
        <v>11</v>
      </c>
      <c r="F19" s="35" t="s">
        <v>12</v>
      </c>
      <c r="G19" s="64"/>
    </row>
    <row r="20" spans="1:10" s="15" customFormat="1" ht="33" customHeight="1" x14ac:dyDescent="0.55000000000000004">
      <c r="A20" s="34">
        <v>12</v>
      </c>
      <c r="B20" s="35" t="s">
        <v>9</v>
      </c>
      <c r="C20" s="41" t="s">
        <v>77</v>
      </c>
      <c r="D20" s="66" t="s">
        <v>24</v>
      </c>
      <c r="E20" s="42" t="s">
        <v>8</v>
      </c>
      <c r="F20" s="35"/>
      <c r="G20" s="64"/>
    </row>
    <row r="21" spans="1:10" s="15" customFormat="1" ht="30" customHeight="1" x14ac:dyDescent="0.55000000000000004">
      <c r="A21" s="34">
        <v>13</v>
      </c>
      <c r="B21" s="35" t="s">
        <v>231</v>
      </c>
      <c r="C21" s="625" t="s">
        <v>232</v>
      </c>
      <c r="D21" s="626"/>
      <c r="E21" s="42" t="s">
        <v>11</v>
      </c>
      <c r="F21" s="35" t="s">
        <v>233</v>
      </c>
      <c r="G21" s="80"/>
    </row>
    <row r="22" spans="1:10" s="15" customFormat="1" ht="30" customHeight="1" x14ac:dyDescent="0.55000000000000004">
      <c r="A22" s="34">
        <v>14</v>
      </c>
      <c r="B22" s="35" t="s">
        <v>59</v>
      </c>
      <c r="C22" s="625" t="s">
        <v>25</v>
      </c>
      <c r="D22" s="626"/>
      <c r="E22" s="42" t="s">
        <v>11</v>
      </c>
      <c r="F22" s="35" t="s">
        <v>26</v>
      </c>
      <c r="G22" s="80"/>
    </row>
    <row r="23" spans="1:10" s="15" customFormat="1" ht="30" customHeight="1" x14ac:dyDescent="0.55000000000000004">
      <c r="A23" s="605">
        <v>15</v>
      </c>
      <c r="B23" s="629" t="s">
        <v>114</v>
      </c>
      <c r="C23" s="81" t="s">
        <v>416</v>
      </c>
      <c r="D23" s="82"/>
      <c r="E23" s="42" t="s">
        <v>11</v>
      </c>
      <c r="F23" s="35" t="s">
        <v>60</v>
      </c>
      <c r="G23" s="80"/>
    </row>
    <row r="24" spans="1:10" s="15" customFormat="1" ht="30" customHeight="1" x14ac:dyDescent="0.55000000000000004">
      <c r="A24" s="606"/>
      <c r="B24" s="630"/>
      <c r="C24" s="81" t="s">
        <v>420</v>
      </c>
      <c r="D24" s="82"/>
      <c r="E24" s="42" t="s">
        <v>11</v>
      </c>
      <c r="F24" s="35" t="s">
        <v>415</v>
      </c>
      <c r="G24" s="80"/>
    </row>
    <row r="25" spans="1:10" s="15" customFormat="1" ht="30" customHeight="1" x14ac:dyDescent="0.55000000000000004">
      <c r="A25" s="34">
        <v>16</v>
      </c>
      <c r="B25" s="35" t="s">
        <v>61</v>
      </c>
      <c r="C25" s="81" t="s">
        <v>62</v>
      </c>
      <c r="D25" s="82"/>
      <c r="E25" s="42" t="s">
        <v>8</v>
      </c>
      <c r="F25" s="45"/>
      <c r="G25" s="64"/>
    </row>
    <row r="26" spans="1:10" s="15" customFormat="1" ht="30" customHeight="1" x14ac:dyDescent="0.55000000000000004">
      <c r="A26" s="34">
        <v>17</v>
      </c>
      <c r="B26" s="35" t="s">
        <v>63</v>
      </c>
      <c r="C26" s="81" t="s">
        <v>64</v>
      </c>
      <c r="D26" s="82"/>
      <c r="E26" s="42" t="s">
        <v>11</v>
      </c>
      <c r="F26" s="35" t="s">
        <v>65</v>
      </c>
      <c r="G26" s="64"/>
    </row>
    <row r="27" spans="1:10" s="15" customFormat="1" ht="30" customHeight="1" x14ac:dyDescent="0.55000000000000004">
      <c r="A27" s="34">
        <v>18</v>
      </c>
      <c r="B27" s="35" t="s">
        <v>405</v>
      </c>
      <c r="C27" s="81" t="s">
        <v>407</v>
      </c>
      <c r="D27" s="82"/>
      <c r="E27" s="42" t="s">
        <v>11</v>
      </c>
      <c r="F27" s="35" t="s">
        <v>408</v>
      </c>
      <c r="G27" s="64"/>
    </row>
    <row r="28" spans="1:10" s="15" customFormat="1" ht="30" customHeight="1" thickBot="1" x14ac:dyDescent="0.6">
      <c r="A28" s="34">
        <v>19</v>
      </c>
      <c r="B28" s="83" t="s">
        <v>9</v>
      </c>
      <c r="C28" s="84" t="s">
        <v>13</v>
      </c>
      <c r="D28" s="85"/>
      <c r="E28" s="86" t="s">
        <v>11</v>
      </c>
      <c r="F28" s="86" t="s">
        <v>19</v>
      </c>
      <c r="G28" s="87"/>
    </row>
    <row r="29" spans="1:10" s="15" customFormat="1" ht="12" customHeight="1" x14ac:dyDescent="0.55000000000000004">
      <c r="A29" s="88"/>
      <c r="B29" s="89"/>
      <c r="C29" s="90"/>
      <c r="D29" s="91"/>
      <c r="E29" s="92"/>
      <c r="F29" s="92"/>
      <c r="G29" s="93"/>
    </row>
    <row r="30" spans="1:10" s="14" customFormat="1" ht="20.25" customHeight="1" x14ac:dyDescent="0.55000000000000004">
      <c r="A30" s="94" t="s">
        <v>27</v>
      </c>
      <c r="B30" s="624" t="s">
        <v>28</v>
      </c>
      <c r="C30" s="624"/>
      <c r="D30" s="624"/>
      <c r="E30" s="624"/>
      <c r="F30" s="624"/>
      <c r="G30" s="95"/>
    </row>
    <row r="31" spans="1:10" s="14" customFormat="1" ht="20.25" customHeight="1" x14ac:dyDescent="0.55000000000000004">
      <c r="A31" s="631" t="s">
        <v>76</v>
      </c>
      <c r="B31" s="632"/>
      <c r="C31" s="632"/>
      <c r="D31" s="632"/>
      <c r="E31" s="96"/>
      <c r="F31" s="95"/>
      <c r="G31" s="95"/>
      <c r="H31" s="95"/>
      <c r="I31" s="95"/>
      <c r="J31" s="95"/>
    </row>
    <row r="32" spans="1:10" s="14" customFormat="1" ht="20.25" customHeight="1" x14ac:dyDescent="0.55000000000000004">
      <c r="A32" s="94" t="s">
        <v>29</v>
      </c>
      <c r="B32" s="624" t="s">
        <v>30</v>
      </c>
      <c r="C32" s="624"/>
      <c r="D32" s="624"/>
      <c r="E32" s="624"/>
      <c r="F32" s="624"/>
      <c r="G32" s="95"/>
    </row>
    <row r="33" spans="1:8" s="14" customFormat="1" ht="20.25" customHeight="1" x14ac:dyDescent="0.55000000000000004">
      <c r="A33" s="94" t="s">
        <v>24</v>
      </c>
      <c r="B33" s="624" t="s">
        <v>31</v>
      </c>
      <c r="C33" s="624"/>
      <c r="D33" s="624"/>
      <c r="E33" s="624"/>
      <c r="F33" s="624"/>
      <c r="G33" s="95"/>
    </row>
    <row r="34" spans="1:8" s="14" customFormat="1" ht="20.25" customHeight="1" x14ac:dyDescent="0.55000000000000004">
      <c r="A34" s="94"/>
      <c r="B34" s="624" t="s">
        <v>32</v>
      </c>
      <c r="C34" s="624"/>
      <c r="D34" s="624"/>
      <c r="E34" s="624"/>
      <c r="F34" s="624"/>
      <c r="G34" s="95"/>
    </row>
    <row r="35" spans="1:8" s="14" customFormat="1" ht="20.25" customHeight="1" x14ac:dyDescent="0.55000000000000004">
      <c r="A35" s="94"/>
      <c r="B35" s="624" t="s">
        <v>33</v>
      </c>
      <c r="C35" s="624"/>
      <c r="D35" s="624"/>
      <c r="E35" s="624"/>
      <c r="F35" s="624"/>
      <c r="G35" s="95"/>
    </row>
    <row r="36" spans="1:8" s="15" customFormat="1" x14ac:dyDescent="0.55000000000000004">
      <c r="D36" s="17"/>
      <c r="H36" s="16"/>
    </row>
    <row r="37" spans="1:8" s="15" customFormat="1" x14ac:dyDescent="0.55000000000000004">
      <c r="D37" s="17"/>
      <c r="H37" s="16"/>
    </row>
    <row r="38" spans="1:8" s="15" customFormat="1" ht="38.4" customHeight="1" x14ac:dyDescent="0.55000000000000004">
      <c r="D38" s="17"/>
      <c r="H38" s="16"/>
    </row>
    <row r="39" spans="1:8" s="15" customFormat="1" x14ac:dyDescent="0.55000000000000004">
      <c r="D39" s="17"/>
      <c r="H39" s="16"/>
    </row>
    <row r="40" spans="1:8" s="15" customFormat="1" x14ac:dyDescent="0.55000000000000004">
      <c r="D40" s="17"/>
      <c r="H40" s="16"/>
    </row>
    <row r="41" spans="1:8" s="15" customFormat="1" x14ac:dyDescent="0.55000000000000004">
      <c r="D41" s="17"/>
      <c r="H41" s="16"/>
    </row>
    <row r="42" spans="1:8" s="15" customFormat="1" x14ac:dyDescent="0.55000000000000004">
      <c r="D42" s="17"/>
      <c r="H42" s="16"/>
    </row>
    <row r="43" spans="1:8" s="15" customFormat="1" x14ac:dyDescent="0.55000000000000004">
      <c r="D43" s="17"/>
      <c r="H43" s="16"/>
    </row>
    <row r="44" spans="1:8" s="15" customFormat="1" x14ac:dyDescent="0.55000000000000004">
      <c r="D44" s="17"/>
      <c r="H44" s="16"/>
    </row>
    <row r="45" spans="1:8" s="15" customFormat="1" x14ac:dyDescent="0.55000000000000004">
      <c r="D45" s="17"/>
      <c r="H45" s="16"/>
    </row>
    <row r="46" spans="1:8" s="15" customFormat="1" x14ac:dyDescent="0.55000000000000004">
      <c r="D46" s="17"/>
      <c r="H46" s="16"/>
    </row>
    <row r="47" spans="1:8" s="15" customFormat="1" x14ac:dyDescent="0.55000000000000004">
      <c r="D47" s="17"/>
      <c r="H47" s="16"/>
    </row>
    <row r="48" spans="1:8" s="15" customFormat="1" x14ac:dyDescent="0.55000000000000004">
      <c r="D48" s="17"/>
      <c r="H48" s="16"/>
    </row>
    <row r="49" spans="4:8" s="15" customFormat="1" x14ac:dyDescent="0.55000000000000004">
      <c r="D49" s="17"/>
      <c r="H49" s="16"/>
    </row>
    <row r="50" spans="4:8" s="15" customFormat="1" x14ac:dyDescent="0.55000000000000004">
      <c r="D50" s="17"/>
      <c r="H50" s="16"/>
    </row>
    <row r="51" spans="4:8" s="15" customFormat="1" x14ac:dyDescent="0.55000000000000004">
      <c r="D51" s="17"/>
      <c r="H51" s="16"/>
    </row>
    <row r="52" spans="4:8" s="15" customFormat="1" x14ac:dyDescent="0.55000000000000004">
      <c r="D52" s="17"/>
      <c r="H52" s="16"/>
    </row>
    <row r="53" spans="4:8" s="15" customFormat="1" x14ac:dyDescent="0.55000000000000004">
      <c r="D53" s="17"/>
      <c r="H53" s="16"/>
    </row>
    <row r="54" spans="4:8" s="15" customFormat="1" x14ac:dyDescent="0.55000000000000004">
      <c r="D54" s="17"/>
      <c r="H54" s="16"/>
    </row>
    <row r="55" spans="4:8" s="15" customFormat="1" x14ac:dyDescent="0.55000000000000004">
      <c r="D55" s="17"/>
      <c r="H55" s="16"/>
    </row>
  </sheetData>
  <mergeCells count="18">
    <mergeCell ref="A31:D31"/>
    <mergeCell ref="B32:F32"/>
    <mergeCell ref="B33:F33"/>
    <mergeCell ref="B34:F34"/>
    <mergeCell ref="B35:F35"/>
    <mergeCell ref="B30:F30"/>
    <mergeCell ref="C13:D13"/>
    <mergeCell ref="C22:D22"/>
    <mergeCell ref="A7:G7"/>
    <mergeCell ref="C8:D8"/>
    <mergeCell ref="C21:D21"/>
    <mergeCell ref="B23:B24"/>
    <mergeCell ref="A23:A24"/>
    <mergeCell ref="A1:G1"/>
    <mergeCell ref="A2:G2"/>
    <mergeCell ref="A6:G6"/>
    <mergeCell ref="C4:D4"/>
    <mergeCell ref="C5:F5"/>
  </mergeCells>
  <phoneticPr fontId="4"/>
  <conditionalFormatting sqref="C4">
    <cfRule type="cellIs" dxfId="134" priority="2" operator="equal">
      <formula>""</formula>
    </cfRule>
    <cfRule type="expression" dxfId="133" priority="3" stopIfTrue="1">
      <formula>$C$4=""</formula>
    </cfRule>
  </conditionalFormatting>
  <conditionalFormatting sqref="F4">
    <cfRule type="containsBlanks" dxfId="132" priority="1">
      <formula>LEN(TRIM(F4))=0</formula>
    </cfRule>
  </conditionalFormatting>
  <printOptions horizontalCentered="1"/>
  <pageMargins left="0.39370078740157483" right="0.39370078740157483" top="0.39370078740157483" bottom="0.39370078740157483" header="0.31496062992125984" footer="0.31496062992125984"/>
  <pageSetup paperSize="9" scale="7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6</xdr:col>
                    <xdr:colOff>330200</xdr:colOff>
                    <xdr:row>8</xdr:row>
                    <xdr:rowOff>69850</xdr:rowOff>
                  </from>
                  <to>
                    <xdr:col>6</xdr:col>
                    <xdr:colOff>730250</xdr:colOff>
                    <xdr:row>9</xdr:row>
                    <xdr:rowOff>82550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6</xdr:col>
                    <xdr:colOff>330200</xdr:colOff>
                    <xdr:row>9</xdr:row>
                    <xdr:rowOff>38100</xdr:rowOff>
                  </from>
                  <to>
                    <xdr:col>6</xdr:col>
                    <xdr:colOff>723900</xdr:colOff>
                    <xdr:row>10</xdr:row>
                    <xdr:rowOff>12700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6</xdr:col>
                    <xdr:colOff>330200</xdr:colOff>
                    <xdr:row>10</xdr:row>
                    <xdr:rowOff>69850</xdr:rowOff>
                  </from>
                  <to>
                    <xdr:col>6</xdr:col>
                    <xdr:colOff>730250</xdr:colOff>
                    <xdr:row>11</xdr:row>
                    <xdr:rowOff>82550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330200</xdr:colOff>
                    <xdr:row>11</xdr:row>
                    <xdr:rowOff>69850</xdr:rowOff>
                  </from>
                  <to>
                    <xdr:col>6</xdr:col>
                    <xdr:colOff>730250</xdr:colOff>
                    <xdr:row>12</xdr:row>
                    <xdr:rowOff>82550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6</xdr:col>
                    <xdr:colOff>330200</xdr:colOff>
                    <xdr:row>12</xdr:row>
                    <xdr:rowOff>69850</xdr:rowOff>
                  </from>
                  <to>
                    <xdr:col>6</xdr:col>
                    <xdr:colOff>730250</xdr:colOff>
                    <xdr:row>13</xdr:row>
                    <xdr:rowOff>44450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6</xdr:col>
                    <xdr:colOff>336550</xdr:colOff>
                    <xdr:row>13</xdr:row>
                    <xdr:rowOff>101600</xdr:rowOff>
                  </from>
                  <to>
                    <xdr:col>6</xdr:col>
                    <xdr:colOff>730250</xdr:colOff>
                    <xdr:row>14</xdr:row>
                    <xdr:rowOff>120650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6</xdr:col>
                    <xdr:colOff>330200</xdr:colOff>
                    <xdr:row>17</xdr:row>
                    <xdr:rowOff>69850</xdr:rowOff>
                  </from>
                  <to>
                    <xdr:col>6</xdr:col>
                    <xdr:colOff>730250</xdr:colOff>
                    <xdr:row>18</xdr:row>
                    <xdr:rowOff>82550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6</xdr:col>
                    <xdr:colOff>330200</xdr:colOff>
                    <xdr:row>18</xdr:row>
                    <xdr:rowOff>69850</xdr:rowOff>
                  </from>
                  <to>
                    <xdr:col>6</xdr:col>
                    <xdr:colOff>730250</xdr:colOff>
                    <xdr:row>19</xdr:row>
                    <xdr:rowOff>82550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6</xdr:col>
                    <xdr:colOff>330200</xdr:colOff>
                    <xdr:row>19</xdr:row>
                    <xdr:rowOff>69850</xdr:rowOff>
                  </from>
                  <to>
                    <xdr:col>6</xdr:col>
                    <xdr:colOff>730250</xdr:colOff>
                    <xdr:row>20</xdr:row>
                    <xdr:rowOff>44450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6</xdr:col>
                    <xdr:colOff>336550</xdr:colOff>
                    <xdr:row>27</xdr:row>
                    <xdr:rowOff>38100</xdr:rowOff>
                  </from>
                  <to>
                    <xdr:col>6</xdr:col>
                    <xdr:colOff>730250</xdr:colOff>
                    <xdr:row>28</xdr:row>
                    <xdr:rowOff>76200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6</xdr:col>
                    <xdr:colOff>330200</xdr:colOff>
                    <xdr:row>16</xdr:row>
                    <xdr:rowOff>69850</xdr:rowOff>
                  </from>
                  <to>
                    <xdr:col>6</xdr:col>
                    <xdr:colOff>730250</xdr:colOff>
                    <xdr:row>17</xdr:row>
                    <xdr:rowOff>82550</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6</xdr:col>
                    <xdr:colOff>330200</xdr:colOff>
                    <xdr:row>24</xdr:row>
                    <xdr:rowOff>38100</xdr:rowOff>
                  </from>
                  <to>
                    <xdr:col>6</xdr:col>
                    <xdr:colOff>730250</xdr:colOff>
                    <xdr:row>25</xdr:row>
                    <xdr:rowOff>76200</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6</xdr:col>
                    <xdr:colOff>330200</xdr:colOff>
                    <xdr:row>25</xdr:row>
                    <xdr:rowOff>6350</xdr:rowOff>
                  </from>
                  <to>
                    <xdr:col>6</xdr:col>
                    <xdr:colOff>723900</xdr:colOff>
                    <xdr:row>26</xdr:row>
                    <xdr:rowOff>50800</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6</xdr:col>
                    <xdr:colOff>330200</xdr:colOff>
                    <xdr:row>22</xdr:row>
                    <xdr:rowOff>38100</xdr:rowOff>
                  </from>
                  <to>
                    <xdr:col>6</xdr:col>
                    <xdr:colOff>730250</xdr:colOff>
                    <xdr:row>23</xdr:row>
                    <xdr:rowOff>76200</xdr:rowOff>
                  </to>
                </anchor>
              </controlPr>
            </control>
          </mc:Choice>
        </mc:AlternateContent>
        <mc:AlternateContent xmlns:mc="http://schemas.openxmlformats.org/markup-compatibility/2006">
          <mc:Choice Requires="x14">
            <control shapeId="7207" r:id="rId18" name="Check Box 39">
              <controlPr defaultSize="0" autoFill="0" autoLine="0" autoPict="0">
                <anchor moveWithCells="1">
                  <from>
                    <xdr:col>6</xdr:col>
                    <xdr:colOff>330200</xdr:colOff>
                    <xdr:row>15</xdr:row>
                    <xdr:rowOff>69850</xdr:rowOff>
                  </from>
                  <to>
                    <xdr:col>6</xdr:col>
                    <xdr:colOff>730250</xdr:colOff>
                    <xdr:row>16</xdr:row>
                    <xdr:rowOff>82550</xdr:rowOff>
                  </to>
                </anchor>
              </controlPr>
            </control>
          </mc:Choice>
        </mc:AlternateContent>
        <mc:AlternateContent xmlns:mc="http://schemas.openxmlformats.org/markup-compatibility/2006">
          <mc:Choice Requires="x14">
            <control shapeId="7208" r:id="rId19" name="Check Box 40">
              <controlPr defaultSize="0" autoFill="0" autoLine="0" autoPict="0">
                <anchor moveWithCells="1">
                  <from>
                    <xdr:col>6</xdr:col>
                    <xdr:colOff>336550</xdr:colOff>
                    <xdr:row>14</xdr:row>
                    <xdr:rowOff>63500</xdr:rowOff>
                  </from>
                  <to>
                    <xdr:col>6</xdr:col>
                    <xdr:colOff>730250</xdr:colOff>
                    <xdr:row>15</xdr:row>
                    <xdr:rowOff>82550</xdr:rowOff>
                  </to>
                </anchor>
              </controlPr>
            </control>
          </mc:Choice>
        </mc:AlternateContent>
        <mc:AlternateContent xmlns:mc="http://schemas.openxmlformats.org/markup-compatibility/2006">
          <mc:Choice Requires="x14">
            <control shapeId="7180" r:id="rId20" name="Check Box 12">
              <controlPr defaultSize="0" autoFill="0" autoLine="0" autoPict="0">
                <anchor moveWithCells="1">
                  <from>
                    <xdr:col>6</xdr:col>
                    <xdr:colOff>330200</xdr:colOff>
                    <xdr:row>21</xdr:row>
                    <xdr:rowOff>38100</xdr:rowOff>
                  </from>
                  <to>
                    <xdr:col>6</xdr:col>
                    <xdr:colOff>730250</xdr:colOff>
                    <xdr:row>22</xdr:row>
                    <xdr:rowOff>76200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6</xdr:col>
                    <xdr:colOff>330200</xdr:colOff>
                    <xdr:row>20</xdr:row>
                    <xdr:rowOff>38100</xdr:rowOff>
                  </from>
                  <to>
                    <xdr:col>6</xdr:col>
                    <xdr:colOff>730250</xdr:colOff>
                    <xdr:row>21</xdr:row>
                    <xdr:rowOff>76200</xdr:rowOff>
                  </to>
                </anchor>
              </controlPr>
            </control>
          </mc:Choice>
        </mc:AlternateContent>
        <mc:AlternateContent xmlns:mc="http://schemas.openxmlformats.org/markup-compatibility/2006">
          <mc:Choice Requires="x14">
            <control shapeId="7210" r:id="rId22" name="Check Box 34">
              <controlPr defaultSize="0" autoFill="0" autoLine="0" autoPict="0">
                <anchor moveWithCells="1">
                  <from>
                    <xdr:col>5</xdr:col>
                    <xdr:colOff>368300</xdr:colOff>
                    <xdr:row>25</xdr:row>
                    <xdr:rowOff>0</xdr:rowOff>
                  </from>
                  <to>
                    <xdr:col>5</xdr:col>
                    <xdr:colOff>787400</xdr:colOff>
                    <xdr:row>26</xdr:row>
                    <xdr:rowOff>44450</xdr:rowOff>
                  </to>
                </anchor>
              </controlPr>
            </control>
          </mc:Choice>
        </mc:AlternateContent>
        <mc:AlternateContent xmlns:mc="http://schemas.openxmlformats.org/markup-compatibility/2006">
          <mc:Choice Requires="x14">
            <control shapeId="7212" r:id="rId23" name="Check Box 44">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3" r:id="rId24" name="Check Box 45">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4" r:id="rId25" name="Check Box 46">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5" r:id="rId26" name="Check Box 47">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6" r:id="rId27" name="Check Box 48">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8" r:id="rId28" name="Check Box 50">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9" r:id="rId29" name="Check Box 51">
              <controlPr defaultSize="0" autoFill="0" autoLine="0" autoPict="0">
                <anchor moveWithCells="1">
                  <from>
                    <xdr:col>5</xdr:col>
                    <xdr:colOff>368300</xdr:colOff>
                    <xdr:row>25</xdr:row>
                    <xdr:rowOff>0</xdr:rowOff>
                  </from>
                  <to>
                    <xdr:col>5</xdr:col>
                    <xdr:colOff>787400</xdr:colOff>
                    <xdr:row>26</xdr:row>
                    <xdr:rowOff>25400</xdr:rowOff>
                  </to>
                </anchor>
              </controlPr>
            </control>
          </mc:Choice>
        </mc:AlternateContent>
        <mc:AlternateContent xmlns:mc="http://schemas.openxmlformats.org/markup-compatibility/2006">
          <mc:Choice Requires="x14">
            <control shapeId="7211" r:id="rId30" name="Check Box 43">
              <controlPr defaultSize="0" autoFill="0" autoLine="0" autoPict="0">
                <anchor moveWithCells="1">
                  <from>
                    <xdr:col>5</xdr:col>
                    <xdr:colOff>368300</xdr:colOff>
                    <xdr:row>25</xdr:row>
                    <xdr:rowOff>44450</xdr:rowOff>
                  </from>
                  <to>
                    <xdr:col>5</xdr:col>
                    <xdr:colOff>787400</xdr:colOff>
                    <xdr:row>26</xdr:row>
                    <xdr:rowOff>63500</xdr:rowOff>
                  </to>
                </anchor>
              </controlPr>
            </control>
          </mc:Choice>
        </mc:AlternateContent>
        <mc:AlternateContent xmlns:mc="http://schemas.openxmlformats.org/markup-compatibility/2006">
          <mc:Choice Requires="x14">
            <control shapeId="7217" r:id="rId31" name="Check Box 49">
              <controlPr defaultSize="0" autoFill="0" autoLine="0" autoPict="0">
                <anchor moveWithCells="1">
                  <from>
                    <xdr:col>5</xdr:col>
                    <xdr:colOff>368300</xdr:colOff>
                    <xdr:row>25</xdr:row>
                    <xdr:rowOff>44450</xdr:rowOff>
                  </from>
                  <to>
                    <xdr:col>5</xdr:col>
                    <xdr:colOff>787400</xdr:colOff>
                    <xdr:row>26</xdr:row>
                    <xdr:rowOff>63500</xdr:rowOff>
                  </to>
                </anchor>
              </controlPr>
            </control>
          </mc:Choice>
        </mc:AlternateContent>
        <mc:AlternateContent xmlns:mc="http://schemas.openxmlformats.org/markup-compatibility/2006">
          <mc:Choice Requires="x14">
            <control shapeId="7220" r:id="rId32" name="Check Box 52">
              <controlPr defaultSize="0" autoFill="0" autoLine="0" autoPict="0">
                <anchor moveWithCells="1">
                  <from>
                    <xdr:col>6</xdr:col>
                    <xdr:colOff>349250</xdr:colOff>
                    <xdr:row>26</xdr:row>
                    <xdr:rowOff>25400</xdr:rowOff>
                  </from>
                  <to>
                    <xdr:col>6</xdr:col>
                    <xdr:colOff>755650</xdr:colOff>
                    <xdr:row>27</xdr:row>
                    <xdr:rowOff>6350</xdr:rowOff>
                  </to>
                </anchor>
              </controlPr>
            </control>
          </mc:Choice>
        </mc:AlternateContent>
        <mc:AlternateContent xmlns:mc="http://schemas.openxmlformats.org/markup-compatibility/2006">
          <mc:Choice Requires="x14">
            <control shapeId="7235" r:id="rId33" name="Check Box 67">
              <controlPr defaultSize="0" autoFill="0" autoLine="0" autoPict="0">
                <anchor moveWithCells="1">
                  <from>
                    <xdr:col>5</xdr:col>
                    <xdr:colOff>368300</xdr:colOff>
                    <xdr:row>26</xdr:row>
                    <xdr:rowOff>0</xdr:rowOff>
                  </from>
                  <to>
                    <xdr:col>5</xdr:col>
                    <xdr:colOff>787400</xdr:colOff>
                    <xdr:row>27</xdr:row>
                    <xdr:rowOff>44450</xdr:rowOff>
                  </to>
                </anchor>
              </controlPr>
            </control>
          </mc:Choice>
        </mc:AlternateContent>
        <mc:AlternateContent xmlns:mc="http://schemas.openxmlformats.org/markup-compatibility/2006">
          <mc:Choice Requires="x14">
            <control shapeId="7236" r:id="rId34" name="Check Box 68">
              <controlPr defaultSize="0" autoFill="0" autoLine="0" autoPict="0">
                <anchor moveWithCells="1">
                  <from>
                    <xdr:col>6</xdr:col>
                    <xdr:colOff>368300</xdr:colOff>
                    <xdr:row>26</xdr:row>
                    <xdr:rowOff>44450</xdr:rowOff>
                  </from>
                  <to>
                    <xdr:col>6</xdr:col>
                    <xdr:colOff>787400</xdr:colOff>
                    <xdr:row>27</xdr:row>
                    <xdr:rowOff>63500</xdr:rowOff>
                  </to>
                </anchor>
              </controlPr>
            </control>
          </mc:Choice>
        </mc:AlternateContent>
        <mc:AlternateContent xmlns:mc="http://schemas.openxmlformats.org/markup-compatibility/2006">
          <mc:Choice Requires="x14">
            <control shapeId="7237" r:id="rId35" name="Check Box 69">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38" r:id="rId36" name="Check Box 70">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39" r:id="rId37" name="Check Box 71">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40" r:id="rId38" name="Check Box 72">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41" r:id="rId39" name="Check Box 73">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42" r:id="rId40" name="Check Box 74">
              <controlPr defaultSize="0" autoFill="0" autoLine="0" autoPict="0">
                <anchor moveWithCells="1">
                  <from>
                    <xdr:col>6</xdr:col>
                    <xdr:colOff>368300</xdr:colOff>
                    <xdr:row>26</xdr:row>
                    <xdr:rowOff>44450</xdr:rowOff>
                  </from>
                  <to>
                    <xdr:col>6</xdr:col>
                    <xdr:colOff>787400</xdr:colOff>
                    <xdr:row>27</xdr:row>
                    <xdr:rowOff>63500</xdr:rowOff>
                  </to>
                </anchor>
              </controlPr>
            </control>
          </mc:Choice>
        </mc:AlternateContent>
        <mc:AlternateContent xmlns:mc="http://schemas.openxmlformats.org/markup-compatibility/2006">
          <mc:Choice Requires="x14">
            <control shapeId="7243" r:id="rId41" name="Check Box 75">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44" r:id="rId42" name="Check Box 76">
              <controlPr defaultSize="0" autoFill="0" autoLine="0" autoPict="0">
                <anchor moveWithCells="1">
                  <from>
                    <xdr:col>5</xdr:col>
                    <xdr:colOff>368300</xdr:colOff>
                    <xdr:row>26</xdr:row>
                    <xdr:rowOff>0</xdr:rowOff>
                  </from>
                  <to>
                    <xdr:col>5</xdr:col>
                    <xdr:colOff>787400</xdr:colOff>
                    <xdr:row>27</xdr:row>
                    <xdr:rowOff>25400</xdr:rowOff>
                  </to>
                </anchor>
              </controlPr>
            </control>
          </mc:Choice>
        </mc:AlternateContent>
        <mc:AlternateContent xmlns:mc="http://schemas.openxmlformats.org/markup-compatibility/2006">
          <mc:Choice Requires="x14">
            <control shapeId="7245" r:id="rId43" name="Check Box 77">
              <controlPr defaultSize="0" autoFill="0" autoLine="0" autoPict="0">
                <anchor moveWithCells="1">
                  <from>
                    <xdr:col>6</xdr:col>
                    <xdr:colOff>330200</xdr:colOff>
                    <xdr:row>23</xdr:row>
                    <xdr:rowOff>38100</xdr:rowOff>
                  </from>
                  <to>
                    <xdr:col>6</xdr:col>
                    <xdr:colOff>730250</xdr:colOff>
                    <xdr:row>24</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77"/>
  <sheetViews>
    <sheetView showGridLines="0" showZeros="0" topLeftCell="A23" zoomScale="70" zoomScaleNormal="70" workbookViewId="0"/>
  </sheetViews>
  <sheetFormatPr defaultColWidth="9" defaultRowHeight="14" x14ac:dyDescent="0.55000000000000004"/>
  <cols>
    <col min="1" max="1" width="3.6640625" style="170" customWidth="1"/>
    <col min="2" max="2" width="6.6640625" style="170" customWidth="1"/>
    <col min="3" max="3" width="4.08203125" style="170" customWidth="1"/>
    <col min="4" max="4" width="12.08203125" style="170" customWidth="1"/>
    <col min="5" max="5" width="8.58203125" style="170" customWidth="1"/>
    <col min="6" max="8" width="13.1640625" style="170" customWidth="1"/>
    <col min="9" max="11" width="13.1640625" style="266" customWidth="1"/>
    <col min="12" max="12" width="6.4140625" style="266" customWidth="1"/>
    <col min="13" max="15" width="3.6640625" style="170" customWidth="1"/>
    <col min="16" max="16" width="6.6640625" style="170" customWidth="1"/>
    <col min="17" max="17" width="4.08203125" style="170" customWidth="1"/>
    <col min="18" max="18" width="12.08203125" style="170" customWidth="1"/>
    <col min="19" max="19" width="8.58203125" style="170" customWidth="1"/>
    <col min="20" max="22" width="13.1640625" style="170" customWidth="1"/>
    <col min="23" max="25" width="13.1640625" style="266" customWidth="1"/>
    <col min="26" max="26" width="6.4140625" style="266" customWidth="1"/>
    <col min="27" max="27" width="3.6640625" style="170" customWidth="1"/>
    <col min="28" max="28" width="3.6640625" style="256" customWidth="1"/>
    <col min="29" max="29" width="12.6640625" style="256" bestFit="1" customWidth="1"/>
    <col min="30" max="16384" width="9" style="256"/>
  </cols>
  <sheetData>
    <row r="1" spans="1:34" ht="20" customHeight="1" x14ac:dyDescent="0.55000000000000004">
      <c r="B1" s="380" t="s">
        <v>247</v>
      </c>
      <c r="I1" s="633"/>
      <c r="J1" s="633"/>
      <c r="K1" s="633"/>
      <c r="L1" s="633"/>
      <c r="P1" s="380" t="s">
        <v>247</v>
      </c>
      <c r="W1" s="633"/>
      <c r="X1" s="633"/>
      <c r="Y1" s="633"/>
      <c r="Z1" s="633"/>
    </row>
    <row r="2" spans="1:34" ht="9.65" customHeight="1" x14ac:dyDescent="0.55000000000000004">
      <c r="I2" s="257"/>
      <c r="J2" s="257"/>
      <c r="K2" s="257"/>
      <c r="L2" s="257"/>
      <c r="W2" s="257"/>
      <c r="X2" s="257"/>
      <c r="Y2" s="257"/>
      <c r="Z2" s="257"/>
    </row>
    <row r="3" spans="1:34" ht="34.25" customHeight="1" x14ac:dyDescent="0.55000000000000004">
      <c r="B3" s="634" t="s">
        <v>36</v>
      </c>
      <c r="C3" s="634"/>
      <c r="D3" s="634"/>
      <c r="E3" s="634"/>
      <c r="F3" s="634"/>
      <c r="G3" s="634"/>
      <c r="H3" s="634"/>
      <c r="I3" s="634"/>
      <c r="J3" s="634"/>
      <c r="K3" s="634"/>
      <c r="L3" s="634"/>
      <c r="P3" s="634" t="s">
        <v>36</v>
      </c>
      <c r="Q3" s="634"/>
      <c r="R3" s="634"/>
      <c r="S3" s="634"/>
      <c r="T3" s="634"/>
      <c r="U3" s="634"/>
      <c r="V3" s="634"/>
      <c r="W3" s="634"/>
      <c r="X3" s="634"/>
      <c r="Y3" s="634"/>
      <c r="Z3" s="634"/>
      <c r="AH3" s="258"/>
    </row>
    <row r="4" spans="1:34" s="261" customFormat="1" ht="6.65" customHeight="1" x14ac:dyDescent="0.55000000000000004">
      <c r="A4" s="259"/>
      <c r="B4" s="170"/>
      <c r="C4" s="260"/>
      <c r="D4" s="260"/>
      <c r="E4" s="260"/>
      <c r="F4" s="260"/>
      <c r="G4" s="260"/>
      <c r="H4" s="260"/>
      <c r="I4" s="260"/>
      <c r="J4" s="260"/>
      <c r="K4" s="260"/>
      <c r="L4" s="260"/>
      <c r="M4" s="170"/>
      <c r="N4" s="170"/>
      <c r="O4" s="259"/>
      <c r="P4" s="170"/>
      <c r="Q4" s="260"/>
      <c r="R4" s="260"/>
      <c r="S4" s="260"/>
      <c r="T4" s="260"/>
      <c r="U4" s="260"/>
      <c r="V4" s="260"/>
      <c r="W4" s="260"/>
      <c r="X4" s="260"/>
      <c r="Y4" s="260"/>
      <c r="Z4" s="260"/>
      <c r="AA4" s="170"/>
      <c r="AB4" s="256"/>
      <c r="AC4" s="256"/>
      <c r="AD4" s="256"/>
      <c r="AE4" s="256"/>
      <c r="AF4" s="256"/>
      <c r="AG4" s="256"/>
    </row>
    <row r="5" spans="1:34" ht="26" customHeight="1" thickBot="1" x14ac:dyDescent="0.6">
      <c r="B5" s="635" t="s">
        <v>361</v>
      </c>
      <c r="C5" s="635"/>
      <c r="D5" s="635"/>
      <c r="E5" s="635"/>
      <c r="F5" s="635"/>
      <c r="G5" s="635"/>
      <c r="H5" s="635"/>
      <c r="I5" s="635"/>
      <c r="J5" s="635"/>
      <c r="K5" s="635"/>
      <c r="L5" s="635"/>
      <c r="P5" s="635" t="s">
        <v>361</v>
      </c>
      <c r="Q5" s="635"/>
      <c r="R5" s="635"/>
      <c r="S5" s="635"/>
      <c r="T5" s="635"/>
      <c r="U5" s="635"/>
      <c r="V5" s="635"/>
      <c r="W5" s="635"/>
      <c r="X5" s="635"/>
      <c r="Y5" s="635"/>
      <c r="Z5" s="635"/>
    </row>
    <row r="6" spans="1:34" ht="23" customHeight="1" thickBot="1" x14ac:dyDescent="0.6">
      <c r="B6" s="653" t="s">
        <v>329</v>
      </c>
      <c r="C6" s="655" t="s">
        <v>330</v>
      </c>
      <c r="D6" s="656"/>
      <c r="E6" s="656"/>
      <c r="F6" s="656"/>
      <c r="G6" s="656"/>
      <c r="H6" s="656"/>
      <c r="I6" s="657" t="s">
        <v>522</v>
      </c>
      <c r="J6" s="657"/>
      <c r="K6" s="657"/>
      <c r="L6" s="658"/>
      <c r="P6" s="653" t="s">
        <v>329</v>
      </c>
      <c r="Q6" s="655" t="s">
        <v>330</v>
      </c>
      <c r="R6" s="656"/>
      <c r="S6" s="656"/>
      <c r="T6" s="656"/>
      <c r="U6" s="656"/>
      <c r="V6" s="656"/>
      <c r="W6" s="657" t="s">
        <v>522</v>
      </c>
      <c r="X6" s="657"/>
      <c r="Y6" s="657"/>
      <c r="Z6" s="658"/>
    </row>
    <row r="7" spans="1:34" ht="23" customHeight="1" thickTop="1" x14ac:dyDescent="0.55000000000000004">
      <c r="B7" s="654"/>
      <c r="C7" s="639" t="s">
        <v>248</v>
      </c>
      <c r="D7" s="640"/>
      <c r="E7" s="640"/>
      <c r="F7" s="640"/>
      <c r="G7" s="640"/>
      <c r="H7" s="640"/>
      <c r="I7" s="745"/>
      <c r="J7" s="745"/>
      <c r="K7" s="745"/>
      <c r="L7" s="381" t="s">
        <v>246</v>
      </c>
      <c r="P7" s="654"/>
      <c r="Q7" s="639" t="s">
        <v>248</v>
      </c>
      <c r="R7" s="640"/>
      <c r="S7" s="640"/>
      <c r="T7" s="640"/>
      <c r="U7" s="640"/>
      <c r="V7" s="640"/>
      <c r="W7" s="641">
        <v>26765000</v>
      </c>
      <c r="X7" s="641"/>
      <c r="Y7" s="641"/>
      <c r="Z7" s="381" t="s">
        <v>246</v>
      </c>
    </row>
    <row r="8" spans="1:34" ht="23" customHeight="1" x14ac:dyDescent="0.55000000000000004">
      <c r="B8" s="654"/>
      <c r="C8" s="636" t="s">
        <v>331</v>
      </c>
      <c r="D8" s="637"/>
      <c r="E8" s="637"/>
      <c r="F8" s="637"/>
      <c r="G8" s="637"/>
      <c r="H8" s="637"/>
      <c r="I8" s="746"/>
      <c r="J8" s="746"/>
      <c r="K8" s="746"/>
      <c r="L8" s="382" t="s">
        <v>246</v>
      </c>
      <c r="P8" s="654"/>
      <c r="Q8" s="636" t="s">
        <v>331</v>
      </c>
      <c r="R8" s="637"/>
      <c r="S8" s="637"/>
      <c r="T8" s="637"/>
      <c r="U8" s="637"/>
      <c r="V8" s="637"/>
      <c r="W8" s="638">
        <v>4520000</v>
      </c>
      <c r="X8" s="638"/>
      <c r="Y8" s="638"/>
      <c r="Z8" s="382" t="s">
        <v>246</v>
      </c>
    </row>
    <row r="9" spans="1:34" ht="23" customHeight="1" x14ac:dyDescent="0.55000000000000004">
      <c r="B9" s="654"/>
      <c r="C9" s="636" t="s">
        <v>332</v>
      </c>
      <c r="D9" s="637"/>
      <c r="E9" s="637"/>
      <c r="F9" s="637"/>
      <c r="G9" s="637"/>
      <c r="H9" s="637"/>
      <c r="I9" s="746"/>
      <c r="J9" s="746"/>
      <c r="K9" s="746"/>
      <c r="L9" s="382" t="s">
        <v>246</v>
      </c>
      <c r="P9" s="654"/>
      <c r="Q9" s="636" t="s">
        <v>332</v>
      </c>
      <c r="R9" s="637"/>
      <c r="S9" s="637"/>
      <c r="T9" s="637"/>
      <c r="U9" s="637"/>
      <c r="V9" s="637"/>
      <c r="W9" s="638">
        <v>3150000</v>
      </c>
      <c r="X9" s="638"/>
      <c r="Y9" s="638"/>
      <c r="Z9" s="382" t="s">
        <v>246</v>
      </c>
    </row>
    <row r="10" spans="1:34" ht="23" customHeight="1" x14ac:dyDescent="0.55000000000000004">
      <c r="B10" s="654"/>
      <c r="C10" s="636" t="s">
        <v>333</v>
      </c>
      <c r="D10" s="637"/>
      <c r="E10" s="637"/>
      <c r="F10" s="637"/>
      <c r="G10" s="637"/>
      <c r="H10" s="637"/>
      <c r="I10" s="746"/>
      <c r="J10" s="746"/>
      <c r="K10" s="746"/>
      <c r="L10" s="382" t="s">
        <v>246</v>
      </c>
      <c r="P10" s="654"/>
      <c r="Q10" s="636" t="s">
        <v>333</v>
      </c>
      <c r="R10" s="637"/>
      <c r="S10" s="637"/>
      <c r="T10" s="637"/>
      <c r="U10" s="637"/>
      <c r="V10" s="637"/>
      <c r="W10" s="638">
        <v>4280000</v>
      </c>
      <c r="X10" s="638"/>
      <c r="Y10" s="638"/>
      <c r="Z10" s="382" t="s">
        <v>246</v>
      </c>
    </row>
    <row r="11" spans="1:34" ht="23" customHeight="1" x14ac:dyDescent="0.55000000000000004">
      <c r="B11" s="654"/>
      <c r="C11" s="636" t="s">
        <v>334</v>
      </c>
      <c r="D11" s="637"/>
      <c r="E11" s="637"/>
      <c r="F11" s="637"/>
      <c r="G11" s="637"/>
      <c r="H11" s="637"/>
      <c r="I11" s="747"/>
      <c r="J11" s="747"/>
      <c r="K11" s="747"/>
      <c r="L11" s="382" t="s">
        <v>246</v>
      </c>
      <c r="P11" s="654"/>
      <c r="Q11" s="636" t="s">
        <v>334</v>
      </c>
      <c r="R11" s="637"/>
      <c r="S11" s="637"/>
      <c r="T11" s="637"/>
      <c r="U11" s="637"/>
      <c r="V11" s="637"/>
      <c r="W11" s="659">
        <v>4175000</v>
      </c>
      <c r="X11" s="659"/>
      <c r="Y11" s="659"/>
      <c r="Z11" s="382" t="s">
        <v>246</v>
      </c>
    </row>
    <row r="12" spans="1:34" ht="23" customHeight="1" thickBot="1" x14ac:dyDescent="0.6">
      <c r="B12" s="646"/>
      <c r="C12" s="642" t="s">
        <v>335</v>
      </c>
      <c r="D12" s="643"/>
      <c r="E12" s="643"/>
      <c r="F12" s="643"/>
      <c r="G12" s="643"/>
      <c r="H12" s="643"/>
      <c r="I12" s="644">
        <f>SUM(I7:K11)</f>
        <v>0</v>
      </c>
      <c r="J12" s="644"/>
      <c r="K12" s="644"/>
      <c r="L12" s="383" t="s">
        <v>246</v>
      </c>
      <c r="P12" s="646"/>
      <c r="Q12" s="642" t="s">
        <v>335</v>
      </c>
      <c r="R12" s="643"/>
      <c r="S12" s="643"/>
      <c r="T12" s="643"/>
      <c r="U12" s="643"/>
      <c r="V12" s="643"/>
      <c r="W12" s="644">
        <f>SUM(W7:Y11)</f>
        <v>42890000</v>
      </c>
      <c r="X12" s="644"/>
      <c r="Y12" s="644"/>
      <c r="Z12" s="383" t="s">
        <v>246</v>
      </c>
    </row>
    <row r="13" spans="1:34" ht="23" customHeight="1" thickTop="1" x14ac:dyDescent="0.55000000000000004">
      <c r="B13" s="645" t="s">
        <v>336</v>
      </c>
      <c r="C13" s="647" t="s">
        <v>250</v>
      </c>
      <c r="D13" s="648"/>
      <c r="E13" s="648"/>
      <c r="F13" s="648"/>
      <c r="G13" s="648"/>
      <c r="H13" s="648"/>
      <c r="I13" s="748"/>
      <c r="J13" s="748"/>
      <c r="K13" s="748"/>
      <c r="L13" s="384" t="s">
        <v>246</v>
      </c>
      <c r="P13" s="645" t="s">
        <v>336</v>
      </c>
      <c r="Q13" s="647" t="s">
        <v>250</v>
      </c>
      <c r="R13" s="648"/>
      <c r="S13" s="648"/>
      <c r="T13" s="648"/>
      <c r="U13" s="648"/>
      <c r="V13" s="648"/>
      <c r="W13" s="649">
        <v>27500000</v>
      </c>
      <c r="X13" s="649"/>
      <c r="Y13" s="649"/>
      <c r="Z13" s="384" t="s">
        <v>246</v>
      </c>
    </row>
    <row r="14" spans="1:34" ht="23" customHeight="1" thickBot="1" x14ac:dyDescent="0.6">
      <c r="B14" s="646"/>
      <c r="C14" s="650" t="s">
        <v>337</v>
      </c>
      <c r="D14" s="651"/>
      <c r="E14" s="651"/>
      <c r="F14" s="651"/>
      <c r="G14" s="651"/>
      <c r="H14" s="651"/>
      <c r="I14" s="644">
        <f>SUM(I13)</f>
        <v>0</v>
      </c>
      <c r="J14" s="644"/>
      <c r="K14" s="644"/>
      <c r="L14" s="383" t="s">
        <v>246</v>
      </c>
      <c r="P14" s="646"/>
      <c r="Q14" s="650" t="s">
        <v>337</v>
      </c>
      <c r="R14" s="651"/>
      <c r="S14" s="651"/>
      <c r="T14" s="651"/>
      <c r="U14" s="651"/>
      <c r="V14" s="651"/>
      <c r="W14" s="644">
        <f>SUM(W13)</f>
        <v>27500000</v>
      </c>
      <c r="X14" s="644"/>
      <c r="Y14" s="644"/>
      <c r="Z14" s="383" t="s">
        <v>246</v>
      </c>
    </row>
    <row r="15" spans="1:34" ht="23" customHeight="1" thickTop="1" x14ac:dyDescent="0.55000000000000004">
      <c r="B15" s="645" t="s">
        <v>338</v>
      </c>
      <c r="C15" s="647" t="s">
        <v>339</v>
      </c>
      <c r="D15" s="648"/>
      <c r="E15" s="648"/>
      <c r="F15" s="648"/>
      <c r="G15" s="648"/>
      <c r="H15" s="648"/>
      <c r="I15" s="748"/>
      <c r="J15" s="748"/>
      <c r="K15" s="748"/>
      <c r="L15" s="384" t="s">
        <v>246</v>
      </c>
      <c r="P15" s="645" t="s">
        <v>338</v>
      </c>
      <c r="Q15" s="647" t="s">
        <v>339</v>
      </c>
      <c r="R15" s="648"/>
      <c r="S15" s="648"/>
      <c r="T15" s="648"/>
      <c r="U15" s="648"/>
      <c r="V15" s="648"/>
      <c r="W15" s="649">
        <v>21750000</v>
      </c>
      <c r="X15" s="649"/>
      <c r="Y15" s="649"/>
      <c r="Z15" s="384" t="s">
        <v>246</v>
      </c>
    </row>
    <row r="16" spans="1:34" ht="23" customHeight="1" thickBot="1" x14ac:dyDescent="0.6">
      <c r="B16" s="646"/>
      <c r="C16" s="650" t="s">
        <v>340</v>
      </c>
      <c r="D16" s="651"/>
      <c r="E16" s="651"/>
      <c r="F16" s="651"/>
      <c r="G16" s="651"/>
      <c r="H16" s="651"/>
      <c r="I16" s="652">
        <f>SUM(I15)</f>
        <v>0</v>
      </c>
      <c r="J16" s="652"/>
      <c r="K16" s="652"/>
      <c r="L16" s="383" t="s">
        <v>246</v>
      </c>
      <c r="P16" s="646"/>
      <c r="Q16" s="650" t="s">
        <v>340</v>
      </c>
      <c r="R16" s="651"/>
      <c r="S16" s="651"/>
      <c r="T16" s="651"/>
      <c r="U16" s="651"/>
      <c r="V16" s="651"/>
      <c r="W16" s="652">
        <f>SUM(W15)</f>
        <v>21750000</v>
      </c>
      <c r="X16" s="652"/>
      <c r="Y16" s="652"/>
      <c r="Z16" s="383" t="s">
        <v>246</v>
      </c>
    </row>
    <row r="17" spans="1:29" ht="23" customHeight="1" thickTop="1" x14ac:dyDescent="0.55000000000000004">
      <c r="B17" s="662" t="s">
        <v>353</v>
      </c>
      <c r="C17" s="636" t="s">
        <v>354</v>
      </c>
      <c r="D17" s="637"/>
      <c r="E17" s="637"/>
      <c r="F17" s="637"/>
      <c r="G17" s="637"/>
      <c r="H17" s="637"/>
      <c r="I17" s="1261">
        <f>参考様式2_費用明細書【省エネ診断等】!B42</f>
        <v>0</v>
      </c>
      <c r="J17" s="1261"/>
      <c r="K17" s="1261"/>
      <c r="L17" s="382" t="s">
        <v>246</v>
      </c>
      <c r="P17" s="662" t="s">
        <v>353</v>
      </c>
      <c r="Q17" s="636" t="s">
        <v>354</v>
      </c>
      <c r="R17" s="637"/>
      <c r="S17" s="637"/>
      <c r="T17" s="637"/>
      <c r="U17" s="637"/>
      <c r="V17" s="637"/>
      <c r="W17" s="1268">
        <f>参考様式2_費用明細書【省エネ診断等】!P42</f>
        <v>600000</v>
      </c>
      <c r="X17" s="1268"/>
      <c r="Y17" s="1268"/>
      <c r="Z17" s="382" t="s">
        <v>246</v>
      </c>
    </row>
    <row r="18" spans="1:29" ht="23" customHeight="1" x14ac:dyDescent="0.55000000000000004">
      <c r="B18" s="654"/>
      <c r="C18" s="636" t="s">
        <v>355</v>
      </c>
      <c r="D18" s="637"/>
      <c r="E18" s="637"/>
      <c r="F18" s="637"/>
      <c r="G18" s="637"/>
      <c r="H18" s="637"/>
      <c r="I18" s="1262">
        <f>参考様式2_費用明細書【省エネ診断等】!E42</f>
        <v>0</v>
      </c>
      <c r="J18" s="1262"/>
      <c r="K18" s="1262"/>
      <c r="L18" s="382" t="s">
        <v>246</v>
      </c>
      <c r="P18" s="654"/>
      <c r="Q18" s="636" t="s">
        <v>355</v>
      </c>
      <c r="R18" s="637"/>
      <c r="S18" s="637"/>
      <c r="T18" s="637"/>
      <c r="U18" s="637"/>
      <c r="V18" s="637"/>
      <c r="W18" s="1269">
        <f>参考様式2_費用明細書【省エネ診断等】!S42</f>
        <v>690000</v>
      </c>
      <c r="X18" s="1269"/>
      <c r="Y18" s="1269"/>
      <c r="Z18" s="382" t="s">
        <v>246</v>
      </c>
    </row>
    <row r="19" spans="1:29" ht="23" customHeight="1" thickBot="1" x14ac:dyDescent="0.6">
      <c r="B19" s="646"/>
      <c r="C19" s="668" t="s">
        <v>357</v>
      </c>
      <c r="D19" s="669"/>
      <c r="E19" s="669"/>
      <c r="F19" s="669"/>
      <c r="G19" s="669"/>
      <c r="H19" s="669"/>
      <c r="I19" s="644">
        <f>SUM(I17:K18)</f>
        <v>0</v>
      </c>
      <c r="J19" s="644"/>
      <c r="K19" s="644"/>
      <c r="L19" s="383" t="s">
        <v>246</v>
      </c>
      <c r="P19" s="646"/>
      <c r="Q19" s="668" t="s">
        <v>357</v>
      </c>
      <c r="R19" s="669"/>
      <c r="S19" s="669"/>
      <c r="T19" s="669"/>
      <c r="U19" s="669"/>
      <c r="V19" s="669"/>
      <c r="W19" s="644">
        <f>SUM(W17:Y18)</f>
        <v>1290000</v>
      </c>
      <c r="X19" s="644"/>
      <c r="Y19" s="644"/>
      <c r="Z19" s="383" t="s">
        <v>246</v>
      </c>
    </row>
    <row r="20" spans="1:29" ht="23" customHeight="1" thickTop="1" x14ac:dyDescent="0.55000000000000004">
      <c r="B20" s="662" t="s">
        <v>366</v>
      </c>
      <c r="C20" s="647" t="s">
        <v>356</v>
      </c>
      <c r="D20" s="648"/>
      <c r="E20" s="648"/>
      <c r="F20" s="648"/>
      <c r="G20" s="648"/>
      <c r="H20" s="648"/>
      <c r="I20" s="748"/>
      <c r="J20" s="748"/>
      <c r="K20" s="748"/>
      <c r="L20" s="384" t="s">
        <v>246</v>
      </c>
      <c r="P20" s="662" t="s">
        <v>366</v>
      </c>
      <c r="Q20" s="647" t="s">
        <v>356</v>
      </c>
      <c r="R20" s="648"/>
      <c r="S20" s="648"/>
      <c r="T20" s="648"/>
      <c r="U20" s="648"/>
      <c r="V20" s="648"/>
      <c r="W20" s="649">
        <v>60000</v>
      </c>
      <c r="X20" s="649"/>
      <c r="Y20" s="649"/>
      <c r="Z20" s="384" t="s">
        <v>246</v>
      </c>
    </row>
    <row r="21" spans="1:29" ht="23" customHeight="1" thickBot="1" x14ac:dyDescent="0.6">
      <c r="B21" s="646"/>
      <c r="C21" s="668" t="s">
        <v>358</v>
      </c>
      <c r="D21" s="669"/>
      <c r="E21" s="669"/>
      <c r="F21" s="669"/>
      <c r="G21" s="669"/>
      <c r="H21" s="669"/>
      <c r="I21" s="652">
        <f>SUM(I20)</f>
        <v>0</v>
      </c>
      <c r="J21" s="652"/>
      <c r="K21" s="652"/>
      <c r="L21" s="383" t="s">
        <v>246</v>
      </c>
      <c r="P21" s="646"/>
      <c r="Q21" s="668" t="s">
        <v>358</v>
      </c>
      <c r="R21" s="669"/>
      <c r="S21" s="669"/>
      <c r="T21" s="669"/>
      <c r="U21" s="669"/>
      <c r="V21" s="669"/>
      <c r="W21" s="652">
        <f>SUM(W20)</f>
        <v>60000</v>
      </c>
      <c r="X21" s="652"/>
      <c r="Y21" s="652"/>
      <c r="Z21" s="383" t="s">
        <v>246</v>
      </c>
    </row>
    <row r="22" spans="1:29" ht="23" customHeight="1" thickTop="1" thickBot="1" x14ac:dyDescent="0.6">
      <c r="B22" s="670" t="s">
        <v>341</v>
      </c>
      <c r="C22" s="671"/>
      <c r="D22" s="671"/>
      <c r="E22" s="671"/>
      <c r="F22" s="671"/>
      <c r="G22" s="671"/>
      <c r="H22" s="671"/>
      <c r="I22" s="672">
        <f>I12+I14+I16+I19+I21</f>
        <v>0</v>
      </c>
      <c r="J22" s="672"/>
      <c r="K22" s="672"/>
      <c r="L22" s="385" t="s">
        <v>246</v>
      </c>
      <c r="P22" s="670" t="s">
        <v>341</v>
      </c>
      <c r="Q22" s="671"/>
      <c r="R22" s="671"/>
      <c r="S22" s="671"/>
      <c r="T22" s="671"/>
      <c r="U22" s="671"/>
      <c r="V22" s="671"/>
      <c r="W22" s="672">
        <f>W12+W14+W16+W19+W21</f>
        <v>93490000</v>
      </c>
      <c r="X22" s="672"/>
      <c r="Y22" s="672"/>
      <c r="Z22" s="385" t="s">
        <v>246</v>
      </c>
    </row>
    <row r="23" spans="1:29" ht="8" customHeight="1" x14ac:dyDescent="0.55000000000000004">
      <c r="B23" s="255"/>
      <c r="C23" s="255"/>
      <c r="D23" s="255"/>
      <c r="E23" s="255"/>
      <c r="F23" s="255"/>
      <c r="G23" s="255"/>
      <c r="H23" s="255"/>
      <c r="I23" s="255"/>
      <c r="J23" s="255"/>
      <c r="K23" s="255"/>
      <c r="L23" s="262"/>
      <c r="P23" s="255"/>
      <c r="Q23" s="255"/>
      <c r="R23" s="255"/>
      <c r="S23" s="255"/>
      <c r="T23" s="255"/>
      <c r="U23" s="255"/>
      <c r="V23" s="255"/>
      <c r="W23" s="255"/>
      <c r="X23" s="255"/>
      <c r="Y23" s="255"/>
      <c r="Z23" s="262"/>
    </row>
    <row r="24" spans="1:29" ht="20.399999999999999" customHeight="1" thickBot="1" x14ac:dyDescent="0.6">
      <c r="B24" s="635" t="s">
        <v>362</v>
      </c>
      <c r="C24" s="635"/>
      <c r="D24" s="635"/>
      <c r="E24" s="635"/>
      <c r="F24" s="635"/>
      <c r="G24" s="635"/>
      <c r="H24" s="635"/>
      <c r="I24" s="635"/>
      <c r="J24" s="635"/>
      <c r="K24" s="635"/>
      <c r="L24" s="635"/>
      <c r="M24" s="255"/>
      <c r="N24" s="255"/>
      <c r="P24" s="635" t="s">
        <v>362</v>
      </c>
      <c r="Q24" s="635"/>
      <c r="R24" s="635"/>
      <c r="S24" s="635"/>
      <c r="T24" s="635"/>
      <c r="U24" s="635"/>
      <c r="V24" s="635"/>
      <c r="W24" s="635"/>
      <c r="X24" s="635"/>
      <c r="Y24" s="635"/>
      <c r="Z24" s="635"/>
      <c r="AA24" s="255"/>
      <c r="AB24" s="543"/>
    </row>
    <row r="25" spans="1:29" ht="28.25" customHeight="1" thickBot="1" x14ac:dyDescent="0.6">
      <c r="B25" s="663" t="s">
        <v>342</v>
      </c>
      <c r="C25" s="664"/>
      <c r="D25" s="664"/>
      <c r="E25" s="664"/>
      <c r="F25" s="664"/>
      <c r="G25" s="665" t="s">
        <v>521</v>
      </c>
      <c r="H25" s="666"/>
      <c r="I25" s="666"/>
      <c r="J25" s="666"/>
      <c r="K25" s="666"/>
      <c r="L25" s="667"/>
      <c r="P25" s="663" t="s">
        <v>342</v>
      </c>
      <c r="Q25" s="664"/>
      <c r="R25" s="664"/>
      <c r="S25" s="664"/>
      <c r="T25" s="664"/>
      <c r="U25" s="665" t="s">
        <v>521</v>
      </c>
      <c r="V25" s="666"/>
      <c r="W25" s="666"/>
      <c r="X25" s="666"/>
      <c r="Y25" s="666"/>
      <c r="Z25" s="667"/>
    </row>
    <row r="26" spans="1:29" ht="24.65" customHeight="1" thickTop="1" thickBot="1" x14ac:dyDescent="0.6">
      <c r="B26" s="749" t="s">
        <v>343</v>
      </c>
      <c r="C26" s="750"/>
      <c r="D26" s="750"/>
      <c r="E26" s="751" t="s">
        <v>344</v>
      </c>
      <c r="F26" s="752"/>
      <c r="G26" s="594" t="s">
        <v>345</v>
      </c>
      <c r="H26" s="594" t="s">
        <v>249</v>
      </c>
      <c r="I26" s="594" t="s">
        <v>346</v>
      </c>
      <c r="J26" s="594" t="s">
        <v>359</v>
      </c>
      <c r="K26" s="594" t="s">
        <v>360</v>
      </c>
      <c r="L26" s="595"/>
      <c r="P26" s="660" t="s">
        <v>343</v>
      </c>
      <c r="Q26" s="661"/>
      <c r="R26" s="661"/>
      <c r="S26" s="728" t="s">
        <v>344</v>
      </c>
      <c r="T26" s="729"/>
      <c r="U26" s="592" t="s">
        <v>345</v>
      </c>
      <c r="V26" s="592" t="s">
        <v>249</v>
      </c>
      <c r="W26" s="592" t="s">
        <v>346</v>
      </c>
      <c r="X26" s="592" t="s">
        <v>359</v>
      </c>
      <c r="Y26" s="592" t="s">
        <v>360</v>
      </c>
      <c r="Z26" s="593"/>
    </row>
    <row r="27" spans="1:29" ht="33.65" customHeight="1" x14ac:dyDescent="0.55000000000000004">
      <c r="B27" s="753"/>
      <c r="C27" s="754"/>
      <c r="D27" s="755"/>
      <c r="E27" s="756"/>
      <c r="F27" s="757"/>
      <c r="G27" s="557"/>
      <c r="H27" s="557"/>
      <c r="I27" s="557"/>
      <c r="J27" s="557"/>
      <c r="K27" s="557"/>
      <c r="L27" s="386" t="s">
        <v>246</v>
      </c>
      <c r="P27" s="736" t="s">
        <v>421</v>
      </c>
      <c r="Q27" s="737"/>
      <c r="R27" s="738"/>
      <c r="S27" s="730" t="s">
        <v>424</v>
      </c>
      <c r="T27" s="731"/>
      <c r="U27" s="591">
        <v>10000000</v>
      </c>
      <c r="V27" s="557"/>
      <c r="W27" s="557"/>
      <c r="X27" s="557"/>
      <c r="Y27" s="557"/>
      <c r="Z27" s="386" t="s">
        <v>246</v>
      </c>
    </row>
    <row r="28" spans="1:29" ht="33.65" customHeight="1" x14ac:dyDescent="0.55000000000000004">
      <c r="B28" s="758"/>
      <c r="C28" s="759"/>
      <c r="D28" s="760"/>
      <c r="E28" s="761"/>
      <c r="F28" s="761"/>
      <c r="G28" s="556"/>
      <c r="H28" s="556"/>
      <c r="I28" s="556"/>
      <c r="J28" s="555"/>
      <c r="K28" s="555"/>
      <c r="L28" s="387" t="s">
        <v>347</v>
      </c>
      <c r="P28" s="739" t="s">
        <v>422</v>
      </c>
      <c r="Q28" s="740"/>
      <c r="R28" s="741"/>
      <c r="S28" s="732" t="s">
        <v>425</v>
      </c>
      <c r="T28" s="733"/>
      <c r="U28" s="556"/>
      <c r="V28" s="559">
        <v>1200000</v>
      </c>
      <c r="W28" s="559">
        <v>13000000</v>
      </c>
      <c r="X28" s="558">
        <v>1000000</v>
      </c>
      <c r="Y28" s="558">
        <v>5000000</v>
      </c>
      <c r="Z28" s="387" t="s">
        <v>347</v>
      </c>
    </row>
    <row r="29" spans="1:29" ht="33.65" customHeight="1" thickBot="1" x14ac:dyDescent="0.6">
      <c r="A29" s="256"/>
      <c r="B29" s="762"/>
      <c r="C29" s="763"/>
      <c r="D29" s="764"/>
      <c r="E29" s="765"/>
      <c r="F29" s="765"/>
      <c r="G29" s="273"/>
      <c r="H29" s="273"/>
      <c r="I29" s="273"/>
      <c r="J29" s="273"/>
      <c r="K29" s="273"/>
      <c r="L29" s="388" t="s">
        <v>246</v>
      </c>
      <c r="M29" s="256"/>
      <c r="N29" s="256"/>
      <c r="O29" s="256"/>
      <c r="P29" s="742" t="s">
        <v>423</v>
      </c>
      <c r="Q29" s="743"/>
      <c r="R29" s="744"/>
      <c r="S29" s="734" t="s">
        <v>426</v>
      </c>
      <c r="T29" s="735"/>
      <c r="U29" s="389">
        <v>4000000</v>
      </c>
      <c r="V29" s="273"/>
      <c r="W29" s="273"/>
      <c r="X29" s="273"/>
      <c r="Y29" s="273"/>
      <c r="Z29" s="388" t="s">
        <v>246</v>
      </c>
      <c r="AA29" s="256"/>
    </row>
    <row r="30" spans="1:29" ht="8" customHeight="1" x14ac:dyDescent="0.55000000000000004">
      <c r="B30" s="255"/>
      <c r="C30" s="255"/>
      <c r="D30" s="255"/>
      <c r="E30" s="255"/>
      <c r="F30" s="255"/>
      <c r="G30" s="255"/>
      <c r="H30" s="255"/>
      <c r="I30" s="255"/>
      <c r="J30" s="255"/>
      <c r="K30" s="255"/>
      <c r="L30" s="255"/>
      <c r="M30" s="255"/>
      <c r="N30" s="255"/>
      <c r="P30" s="255"/>
      <c r="Q30" s="255"/>
      <c r="R30" s="255"/>
      <c r="S30" s="255"/>
      <c r="T30" s="255"/>
      <c r="U30" s="255"/>
      <c r="V30" s="255"/>
      <c r="W30" s="255"/>
      <c r="X30" s="255"/>
      <c r="Y30" s="255"/>
      <c r="Z30" s="255"/>
      <c r="AA30" s="255"/>
      <c r="AB30" s="543"/>
      <c r="AC30" s="263"/>
    </row>
    <row r="31" spans="1:29" ht="18" customHeight="1" thickBot="1" x14ac:dyDescent="0.6">
      <c r="B31" s="390" t="s">
        <v>253</v>
      </c>
      <c r="C31" s="255"/>
      <c r="D31" s="255"/>
      <c r="E31" s="255"/>
      <c r="F31" s="255"/>
      <c r="G31" s="255"/>
      <c r="H31" s="255"/>
      <c r="I31" s="255"/>
      <c r="J31" s="255"/>
      <c r="K31" s="255"/>
      <c r="L31" s="255"/>
      <c r="M31" s="255"/>
      <c r="N31" s="255"/>
      <c r="P31" s="390" t="s">
        <v>253</v>
      </c>
      <c r="Q31" s="255"/>
      <c r="R31" s="255"/>
      <c r="S31" s="255"/>
      <c r="T31" s="255"/>
      <c r="U31" s="255"/>
      <c r="V31" s="255"/>
      <c r="W31" s="255"/>
      <c r="X31" s="255"/>
      <c r="Y31" s="255"/>
      <c r="Z31" s="255"/>
      <c r="AA31" s="255"/>
      <c r="AB31" s="543"/>
    </row>
    <row r="32" spans="1:29" ht="20" customHeight="1" thickBot="1" x14ac:dyDescent="0.6">
      <c r="B32" s="712"/>
      <c r="C32" s="713"/>
      <c r="D32" s="713"/>
      <c r="E32" s="714"/>
      <c r="F32" s="677" t="s">
        <v>348</v>
      </c>
      <c r="G32" s="677"/>
      <c r="H32" s="677" t="s">
        <v>349</v>
      </c>
      <c r="I32" s="677"/>
      <c r="J32" s="677" t="s">
        <v>346</v>
      </c>
      <c r="K32" s="677"/>
      <c r="L32" s="685"/>
      <c r="M32" s="255"/>
      <c r="N32" s="255"/>
      <c r="P32" s="712"/>
      <c r="Q32" s="713"/>
      <c r="R32" s="713"/>
      <c r="S32" s="714"/>
      <c r="T32" s="677" t="s">
        <v>348</v>
      </c>
      <c r="U32" s="677"/>
      <c r="V32" s="677" t="s">
        <v>349</v>
      </c>
      <c r="W32" s="677"/>
      <c r="X32" s="677" t="s">
        <v>346</v>
      </c>
      <c r="Y32" s="677"/>
      <c r="Z32" s="685"/>
      <c r="AA32" s="255"/>
      <c r="AB32" s="543"/>
    </row>
    <row r="33" spans="1:32" s="170" customFormat="1" ht="30" customHeight="1" thickTop="1" x14ac:dyDescent="0.55000000000000004">
      <c r="B33" s="721" t="s">
        <v>518</v>
      </c>
      <c r="C33" s="722"/>
      <c r="D33" s="722"/>
      <c r="E33" s="723"/>
      <c r="F33" s="680">
        <f>I12/3*2</f>
        <v>0</v>
      </c>
      <c r="G33" s="681"/>
      <c r="H33" s="680">
        <f>I14/3*2</f>
        <v>0</v>
      </c>
      <c r="I33" s="681"/>
      <c r="J33" s="680">
        <f>I16/3*2</f>
        <v>0</v>
      </c>
      <c r="K33" s="681"/>
      <c r="L33" s="682" t="s">
        <v>246</v>
      </c>
      <c r="M33" s="255"/>
      <c r="N33" s="255"/>
      <c r="P33" s="721" t="s">
        <v>518</v>
      </c>
      <c r="Q33" s="722"/>
      <c r="R33" s="722"/>
      <c r="S33" s="723"/>
      <c r="T33" s="680">
        <f>W12/3*2</f>
        <v>28593333.333333332</v>
      </c>
      <c r="U33" s="681"/>
      <c r="V33" s="680">
        <f>W14/3*2</f>
        <v>18333333.333333332</v>
      </c>
      <c r="W33" s="681"/>
      <c r="X33" s="680">
        <f>W16/3*2</f>
        <v>14500000</v>
      </c>
      <c r="Y33" s="681"/>
      <c r="Z33" s="682" t="s">
        <v>246</v>
      </c>
      <c r="AA33" s="255"/>
      <c r="AB33" s="255"/>
      <c r="AC33" s="255"/>
      <c r="AD33" s="264"/>
    </row>
    <row r="34" spans="1:32" s="170" customFormat="1" ht="30" customHeight="1" thickBot="1" x14ac:dyDescent="0.6">
      <c r="B34" s="718" t="s">
        <v>519</v>
      </c>
      <c r="C34" s="719"/>
      <c r="D34" s="719"/>
      <c r="E34" s="720"/>
      <c r="F34" s="680">
        <f>I12-SUM(G27:G29)</f>
        <v>0</v>
      </c>
      <c r="G34" s="681"/>
      <c r="H34" s="680">
        <f>I14-SUM(H27:H29)</f>
        <v>0</v>
      </c>
      <c r="I34" s="681"/>
      <c r="J34" s="680">
        <f>I16-SUM(I27:I29)</f>
        <v>0</v>
      </c>
      <c r="K34" s="681"/>
      <c r="L34" s="683"/>
      <c r="M34" s="255"/>
      <c r="N34" s="255"/>
      <c r="P34" s="718" t="s">
        <v>519</v>
      </c>
      <c r="Q34" s="719"/>
      <c r="R34" s="719"/>
      <c r="S34" s="720"/>
      <c r="T34" s="680">
        <f>W12-SUM(U27:U29)</f>
        <v>28890000</v>
      </c>
      <c r="U34" s="681"/>
      <c r="V34" s="680">
        <f>W14-SUM(V27:V29)</f>
        <v>26300000</v>
      </c>
      <c r="W34" s="681"/>
      <c r="X34" s="680">
        <f>W16-SUM(W27:W29)</f>
        <v>8750000</v>
      </c>
      <c r="Y34" s="681"/>
      <c r="Z34" s="683"/>
      <c r="AA34" s="255"/>
      <c r="AB34" s="255"/>
      <c r="AC34" s="255"/>
      <c r="AD34" s="264"/>
    </row>
    <row r="35" spans="1:32" s="170" customFormat="1" ht="20" customHeight="1" thickBot="1" x14ac:dyDescent="0.6">
      <c r="B35" s="712"/>
      <c r="C35" s="713"/>
      <c r="D35" s="713"/>
      <c r="E35" s="714"/>
      <c r="F35" s="677" t="s">
        <v>363</v>
      </c>
      <c r="G35" s="677"/>
      <c r="H35" s="677" t="s">
        <v>364</v>
      </c>
      <c r="I35" s="677"/>
      <c r="J35" s="673"/>
      <c r="K35" s="674"/>
      <c r="L35" s="683"/>
      <c r="M35" s="255"/>
      <c r="N35" s="255"/>
      <c r="P35" s="712"/>
      <c r="Q35" s="713"/>
      <c r="R35" s="713"/>
      <c r="S35" s="714"/>
      <c r="T35" s="677" t="s">
        <v>363</v>
      </c>
      <c r="U35" s="677"/>
      <c r="V35" s="677" t="s">
        <v>364</v>
      </c>
      <c r="W35" s="677"/>
      <c r="X35" s="673"/>
      <c r="Y35" s="674"/>
      <c r="Z35" s="683"/>
      <c r="AA35" s="255"/>
      <c r="AB35" s="255"/>
      <c r="AC35" s="255"/>
      <c r="AD35" s="264"/>
    </row>
    <row r="36" spans="1:32" s="170" customFormat="1" ht="30" customHeight="1" thickTop="1" thickBot="1" x14ac:dyDescent="0.6">
      <c r="B36" s="725" t="s">
        <v>520</v>
      </c>
      <c r="C36" s="726"/>
      <c r="D36" s="726"/>
      <c r="E36" s="727"/>
      <c r="F36" s="678">
        <f>I19-SUM(J27:J29)</f>
        <v>0</v>
      </c>
      <c r="G36" s="679"/>
      <c r="H36" s="678">
        <f>I21-SUM(K27:K29)</f>
        <v>0</v>
      </c>
      <c r="I36" s="679"/>
      <c r="J36" s="675"/>
      <c r="K36" s="676"/>
      <c r="L36" s="684"/>
      <c r="M36" s="255"/>
      <c r="N36" s="255"/>
      <c r="P36" s="725" t="s">
        <v>520</v>
      </c>
      <c r="Q36" s="726"/>
      <c r="R36" s="726"/>
      <c r="S36" s="727"/>
      <c r="T36" s="678">
        <f>W19-SUM(X27:X29)</f>
        <v>290000</v>
      </c>
      <c r="U36" s="679"/>
      <c r="V36" s="678">
        <f>W21-SUM(Y27:Y29)</f>
        <v>-4940000</v>
      </c>
      <c r="W36" s="679"/>
      <c r="X36" s="675"/>
      <c r="Y36" s="676"/>
      <c r="Z36" s="684"/>
      <c r="AA36" s="255"/>
      <c r="AB36" s="255"/>
      <c r="AC36" s="255"/>
      <c r="AD36" s="264"/>
    </row>
    <row r="37" spans="1:32" ht="8" customHeight="1" x14ac:dyDescent="0.55000000000000004">
      <c r="B37" s="255"/>
      <c r="C37" s="255"/>
      <c r="D37" s="255"/>
      <c r="E37" s="255"/>
      <c r="F37" s="255"/>
      <c r="G37" s="255"/>
      <c r="H37" s="255"/>
      <c r="I37" s="255"/>
      <c r="J37" s="255"/>
      <c r="K37" s="255"/>
      <c r="L37" s="255"/>
      <c r="M37" s="255"/>
      <c r="N37" s="255"/>
      <c r="P37" s="255"/>
      <c r="Q37" s="255"/>
      <c r="R37" s="255"/>
      <c r="S37" s="255"/>
      <c r="T37" s="255"/>
      <c r="U37" s="255"/>
      <c r="V37" s="255"/>
      <c r="W37" s="255"/>
      <c r="X37" s="255"/>
      <c r="Y37" s="255"/>
      <c r="Z37" s="255"/>
      <c r="AA37" s="255"/>
      <c r="AB37" s="263"/>
      <c r="AC37" s="263"/>
      <c r="AD37" s="263"/>
      <c r="AE37" s="263"/>
      <c r="AF37" s="263"/>
    </row>
    <row r="38" spans="1:32" ht="18" customHeight="1" thickBot="1" x14ac:dyDescent="0.6">
      <c r="A38" s="256"/>
      <c r="B38" s="724" t="s">
        <v>350</v>
      </c>
      <c r="C38" s="724"/>
      <c r="D38" s="724"/>
      <c r="E38" s="724"/>
      <c r="F38" s="724"/>
      <c r="G38" s="724"/>
      <c r="H38" s="724"/>
      <c r="I38" s="724"/>
      <c r="J38" s="724"/>
      <c r="K38" s="724"/>
      <c r="L38" s="724"/>
      <c r="M38" s="263"/>
      <c r="N38" s="263"/>
      <c r="O38" s="256"/>
      <c r="P38" s="724" t="s">
        <v>350</v>
      </c>
      <c r="Q38" s="724"/>
      <c r="R38" s="724"/>
      <c r="S38" s="724"/>
      <c r="T38" s="724"/>
      <c r="U38" s="724"/>
      <c r="V38" s="724"/>
      <c r="W38" s="724"/>
      <c r="X38" s="724"/>
      <c r="Y38" s="724"/>
      <c r="Z38" s="724"/>
      <c r="AA38" s="263"/>
      <c r="AB38" s="263"/>
      <c r="AC38" s="263"/>
      <c r="AD38" s="263"/>
      <c r="AE38" s="263"/>
      <c r="AF38" s="263"/>
    </row>
    <row r="39" spans="1:32" ht="20" customHeight="1" thickBot="1" x14ac:dyDescent="0.6">
      <c r="B39" s="712"/>
      <c r="C39" s="713"/>
      <c r="D39" s="713"/>
      <c r="E39" s="714"/>
      <c r="F39" s="707" t="s">
        <v>351</v>
      </c>
      <c r="G39" s="707"/>
      <c r="H39" s="707" t="s">
        <v>352</v>
      </c>
      <c r="I39" s="707"/>
      <c r="J39" s="707" t="s">
        <v>346</v>
      </c>
      <c r="K39" s="707"/>
      <c r="L39" s="708"/>
      <c r="M39" s="264"/>
      <c r="N39" s="264"/>
      <c r="P39" s="712"/>
      <c r="Q39" s="713"/>
      <c r="R39" s="713"/>
      <c r="S39" s="714"/>
      <c r="T39" s="707" t="s">
        <v>351</v>
      </c>
      <c r="U39" s="707"/>
      <c r="V39" s="707" t="s">
        <v>352</v>
      </c>
      <c r="W39" s="707"/>
      <c r="X39" s="707" t="s">
        <v>346</v>
      </c>
      <c r="Y39" s="707"/>
      <c r="Z39" s="708"/>
      <c r="AA39" s="264"/>
      <c r="AB39" s="263"/>
      <c r="AC39" s="263"/>
      <c r="AD39" s="263"/>
      <c r="AE39" s="263"/>
      <c r="AF39" s="263"/>
    </row>
    <row r="40" spans="1:32" ht="32.4" customHeight="1" thickTop="1" thickBot="1" x14ac:dyDescent="0.6">
      <c r="B40" s="715" t="s">
        <v>365</v>
      </c>
      <c r="C40" s="716"/>
      <c r="D40" s="716"/>
      <c r="E40" s="717"/>
      <c r="F40" s="766"/>
      <c r="G40" s="766"/>
      <c r="H40" s="766"/>
      <c r="I40" s="766"/>
      <c r="J40" s="766"/>
      <c r="K40" s="766"/>
      <c r="L40" s="704" t="s">
        <v>246</v>
      </c>
      <c r="M40" s="264"/>
      <c r="N40" s="264"/>
      <c r="P40" s="715" t="s">
        <v>365</v>
      </c>
      <c r="Q40" s="716"/>
      <c r="R40" s="716"/>
      <c r="S40" s="717"/>
      <c r="T40" s="703">
        <v>22313333</v>
      </c>
      <c r="U40" s="703"/>
      <c r="V40" s="703">
        <v>13000000</v>
      </c>
      <c r="W40" s="703"/>
      <c r="X40" s="703">
        <v>8666667</v>
      </c>
      <c r="Y40" s="703"/>
      <c r="Z40" s="704" t="s">
        <v>246</v>
      </c>
      <c r="AA40" s="264"/>
      <c r="AB40" s="263"/>
      <c r="AC40" s="263"/>
      <c r="AD40" s="263"/>
      <c r="AE40" s="263"/>
      <c r="AF40" s="263"/>
    </row>
    <row r="41" spans="1:32" ht="32.4" customHeight="1" thickBot="1" x14ac:dyDescent="0.6">
      <c r="B41" s="709" t="s">
        <v>511</v>
      </c>
      <c r="C41" s="710"/>
      <c r="D41" s="710"/>
      <c r="E41" s="711"/>
      <c r="F41" s="695">
        <f>ROUNDDOWN(MIN(F34,F33,F40),-3)</f>
        <v>0</v>
      </c>
      <c r="G41" s="696"/>
      <c r="H41" s="695">
        <f>ROUNDDOWN(MIN(H34,H33,H40),-3)</f>
        <v>0</v>
      </c>
      <c r="I41" s="696"/>
      <c r="J41" s="695">
        <f>ROUNDDOWN(MIN(J34,J33,J40),-3)</f>
        <v>0</v>
      </c>
      <c r="K41" s="696"/>
      <c r="L41" s="705"/>
      <c r="M41" s="264"/>
      <c r="N41" s="264"/>
      <c r="P41" s="709" t="s">
        <v>511</v>
      </c>
      <c r="Q41" s="710"/>
      <c r="R41" s="710"/>
      <c r="S41" s="711"/>
      <c r="T41" s="695">
        <f>ROUNDDOWN(MIN(T34,T33,T40),-3)</f>
        <v>22313000</v>
      </c>
      <c r="U41" s="696"/>
      <c r="V41" s="695">
        <f>ROUNDDOWN(MIN(V34,V33,V40),-3)</f>
        <v>13000000</v>
      </c>
      <c r="W41" s="696"/>
      <c r="X41" s="695">
        <f>ROUNDDOWN(MIN(X34,X33,X40),-3)</f>
        <v>8666000</v>
      </c>
      <c r="Y41" s="696"/>
      <c r="Z41" s="705"/>
      <c r="AA41" s="264"/>
      <c r="AB41" s="263"/>
      <c r="AC41" s="263"/>
      <c r="AD41" s="263"/>
      <c r="AE41" s="263"/>
      <c r="AF41" s="263"/>
    </row>
    <row r="42" spans="1:32" ht="20" customHeight="1" thickBot="1" x14ac:dyDescent="0.6">
      <c r="B42" s="712"/>
      <c r="C42" s="713"/>
      <c r="D42" s="713"/>
      <c r="E42" s="714"/>
      <c r="F42" s="677" t="s">
        <v>363</v>
      </c>
      <c r="G42" s="677"/>
      <c r="H42" s="1266" t="s">
        <v>364</v>
      </c>
      <c r="I42" s="1267"/>
      <c r="J42" s="697"/>
      <c r="K42" s="698"/>
      <c r="L42" s="705"/>
      <c r="M42" s="264"/>
      <c r="N42" s="264"/>
      <c r="P42" s="712"/>
      <c r="Q42" s="713"/>
      <c r="R42" s="713"/>
      <c r="S42" s="714"/>
      <c r="T42" s="677" t="s">
        <v>363</v>
      </c>
      <c r="U42" s="677"/>
      <c r="V42" s="677" t="s">
        <v>364</v>
      </c>
      <c r="W42" s="677"/>
      <c r="X42" s="697"/>
      <c r="Y42" s="698"/>
      <c r="Z42" s="705"/>
      <c r="AA42" s="264"/>
      <c r="AB42" s="263"/>
      <c r="AC42" s="263"/>
      <c r="AD42" s="263"/>
      <c r="AE42" s="263"/>
      <c r="AF42" s="263"/>
    </row>
    <row r="43" spans="1:32" ht="32.4" customHeight="1" thickTop="1" thickBot="1" x14ac:dyDescent="0.6">
      <c r="B43" s="1255" t="s">
        <v>523</v>
      </c>
      <c r="C43" s="1256"/>
      <c r="D43" s="1256"/>
      <c r="E43" s="1257"/>
      <c r="F43" s="1265">
        <f>参考様式2_費用明細書【省エネ診断等】!H42+参考様式2_費用明細書【省エネ診断等】!K42</f>
        <v>0</v>
      </c>
      <c r="G43" s="1265"/>
      <c r="H43" s="766"/>
      <c r="I43" s="766"/>
      <c r="J43" s="699"/>
      <c r="K43" s="700"/>
      <c r="L43" s="705"/>
      <c r="M43" s="264"/>
      <c r="N43" s="264"/>
      <c r="P43" s="1255" t="s">
        <v>523</v>
      </c>
      <c r="Q43" s="1256"/>
      <c r="R43" s="1256"/>
      <c r="S43" s="1257"/>
      <c r="T43" s="767">
        <f>参考様式2_費用明細書【省エネ診断等】!V42+参考様式2_費用明細書【省エネ診断等】!Y42</f>
        <v>1290000</v>
      </c>
      <c r="U43" s="767"/>
      <c r="V43" s="703">
        <v>5000000</v>
      </c>
      <c r="W43" s="703"/>
      <c r="X43" s="699"/>
      <c r="Y43" s="700"/>
      <c r="Z43" s="705"/>
      <c r="AA43" s="264"/>
      <c r="AB43" s="263"/>
      <c r="AC43" s="263"/>
      <c r="AD43" s="263"/>
      <c r="AE43" s="263"/>
      <c r="AF43" s="263"/>
    </row>
    <row r="44" spans="1:32" ht="32.4" customHeight="1" thickBot="1" x14ac:dyDescent="0.6">
      <c r="B44" s="709" t="s">
        <v>512</v>
      </c>
      <c r="C44" s="710"/>
      <c r="D44" s="710"/>
      <c r="E44" s="711"/>
      <c r="F44" s="1263">
        <f>ROUNDDOWN(MIN(F36,F43),-3)</f>
        <v>0</v>
      </c>
      <c r="G44" s="1264"/>
      <c r="H44" s="1263">
        <f>ROUNDDOWN(MIN(H36,H43),-3)</f>
        <v>0</v>
      </c>
      <c r="I44" s="1264"/>
      <c r="J44" s="701"/>
      <c r="K44" s="702"/>
      <c r="L44" s="706"/>
      <c r="M44" s="264"/>
      <c r="N44" s="264"/>
      <c r="P44" s="709" t="s">
        <v>512</v>
      </c>
      <c r="Q44" s="710"/>
      <c r="R44" s="710"/>
      <c r="S44" s="711"/>
      <c r="T44" s="695">
        <f>ROUNDDOWN(MIN(T36,T43),-3)</f>
        <v>290000</v>
      </c>
      <c r="U44" s="696"/>
      <c r="V44" s="695">
        <f>ROUNDDOWN(MIN(V36,V43),-3)</f>
        <v>-4940000</v>
      </c>
      <c r="W44" s="696"/>
      <c r="X44" s="701"/>
      <c r="Y44" s="702"/>
      <c r="Z44" s="706"/>
      <c r="AA44" s="264"/>
      <c r="AB44" s="263"/>
      <c r="AC44" s="263"/>
      <c r="AD44" s="263"/>
      <c r="AE44" s="263"/>
      <c r="AF44" s="263"/>
    </row>
    <row r="45" spans="1:32" ht="26" customHeight="1" thickBot="1" x14ac:dyDescent="0.6">
      <c r="F45" s="256"/>
      <c r="G45" s="256"/>
      <c r="H45" s="256"/>
      <c r="I45" s="265"/>
      <c r="J45" s="265"/>
      <c r="K45" s="391" t="s">
        <v>251</v>
      </c>
      <c r="L45" s="265"/>
      <c r="M45" s="264"/>
      <c r="N45" s="264"/>
      <c r="T45" s="256"/>
      <c r="U45" s="256"/>
      <c r="V45" s="256"/>
      <c r="W45" s="265"/>
      <c r="X45" s="265"/>
      <c r="Y45" s="391" t="s">
        <v>251</v>
      </c>
      <c r="Z45" s="265"/>
      <c r="AA45" s="264"/>
      <c r="AB45" s="263"/>
      <c r="AC45" s="263"/>
      <c r="AD45" s="263"/>
      <c r="AE45" s="263"/>
      <c r="AF45" s="263"/>
    </row>
    <row r="46" spans="1:32" ht="33.65" customHeight="1" thickBot="1" x14ac:dyDescent="0.6">
      <c r="F46" s="256"/>
      <c r="G46" s="256"/>
      <c r="H46" s="686" t="s">
        <v>510</v>
      </c>
      <c r="I46" s="687"/>
      <c r="J46" s="687"/>
      <c r="K46" s="687"/>
      <c r="L46" s="688"/>
      <c r="M46" s="264"/>
      <c r="N46" s="264"/>
      <c r="T46" s="256"/>
      <c r="U46" s="256"/>
      <c r="V46" s="686" t="s">
        <v>510</v>
      </c>
      <c r="W46" s="687"/>
      <c r="X46" s="687"/>
      <c r="Y46" s="687"/>
      <c r="Z46" s="688"/>
      <c r="AA46" s="264"/>
      <c r="AB46" s="263"/>
      <c r="AC46" s="263"/>
      <c r="AD46" s="263"/>
      <c r="AE46" s="263"/>
      <c r="AF46" s="263"/>
    </row>
    <row r="47" spans="1:32" ht="37.25" customHeight="1" thickTop="1" x14ac:dyDescent="0.55000000000000004">
      <c r="F47" s="256"/>
      <c r="G47" s="256"/>
      <c r="H47" s="689">
        <f>SUMIF(F41:K41,"&gt;0")+SUMIF(F44:I44,"&gt;0")</f>
        <v>0</v>
      </c>
      <c r="I47" s="690"/>
      <c r="J47" s="690"/>
      <c r="K47" s="690"/>
      <c r="L47" s="693" t="s">
        <v>246</v>
      </c>
      <c r="M47" s="264"/>
      <c r="N47" s="264"/>
      <c r="T47" s="256"/>
      <c r="U47" s="256"/>
      <c r="V47" s="689">
        <f>SUMIF(T41:Y41,"&gt;0")+SUMIF(T44:W44,"&gt;0")</f>
        <v>44269000</v>
      </c>
      <c r="W47" s="690"/>
      <c r="X47" s="690"/>
      <c r="Y47" s="690"/>
      <c r="Z47" s="693" t="s">
        <v>246</v>
      </c>
      <c r="AA47" s="264"/>
      <c r="AB47" s="263"/>
      <c r="AC47" s="263"/>
      <c r="AD47" s="263"/>
      <c r="AE47" s="263"/>
      <c r="AF47" s="263"/>
    </row>
    <row r="48" spans="1:32" ht="34.25" customHeight="1" thickBot="1" x14ac:dyDescent="0.6">
      <c r="F48" s="256"/>
      <c r="G48" s="256"/>
      <c r="H48" s="691"/>
      <c r="I48" s="692"/>
      <c r="J48" s="692"/>
      <c r="K48" s="692"/>
      <c r="L48" s="694"/>
      <c r="M48" s="264"/>
      <c r="N48" s="264"/>
      <c r="T48" s="256"/>
      <c r="U48" s="256"/>
      <c r="V48" s="691"/>
      <c r="W48" s="692"/>
      <c r="X48" s="692"/>
      <c r="Y48" s="692"/>
      <c r="Z48" s="694"/>
      <c r="AA48" s="264"/>
      <c r="AB48" s="263"/>
      <c r="AC48" s="263"/>
      <c r="AD48" s="263"/>
      <c r="AE48" s="263"/>
      <c r="AF48" s="263"/>
    </row>
    <row r="49" spans="2:35" ht="24" customHeight="1" x14ac:dyDescent="0.55000000000000004">
      <c r="M49" s="264"/>
      <c r="N49" s="264"/>
      <c r="AA49" s="264"/>
      <c r="AB49" s="263"/>
    </row>
    <row r="50" spans="2:35" ht="21" customHeight="1" x14ac:dyDescent="0.55000000000000004">
      <c r="M50" s="264"/>
      <c r="N50" s="264"/>
      <c r="AA50" s="264"/>
      <c r="AB50" s="263"/>
      <c r="AC50" s="263"/>
      <c r="AD50" s="263"/>
      <c r="AE50" s="263"/>
      <c r="AF50" s="263"/>
    </row>
    <row r="51" spans="2:35" ht="21" customHeight="1" x14ac:dyDescent="0.55000000000000004">
      <c r="M51" s="264"/>
      <c r="N51" s="264"/>
      <c r="AA51" s="264"/>
      <c r="AB51" s="263"/>
      <c r="AC51" s="263"/>
      <c r="AD51" s="263"/>
      <c r="AE51" s="263"/>
      <c r="AF51" s="263"/>
    </row>
    <row r="52" spans="2:35" ht="21" customHeight="1" x14ac:dyDescent="0.55000000000000004">
      <c r="M52" s="264"/>
      <c r="N52" s="264"/>
      <c r="AA52" s="264"/>
      <c r="AB52" s="263"/>
      <c r="AC52" s="263"/>
      <c r="AD52" s="263"/>
      <c r="AE52" s="263"/>
      <c r="AF52" s="263"/>
    </row>
    <row r="53" spans="2:35" ht="21" customHeight="1" x14ac:dyDescent="0.55000000000000004">
      <c r="M53" s="264"/>
      <c r="N53" s="264"/>
      <c r="AA53" s="264"/>
      <c r="AB53" s="263"/>
      <c r="AC53" s="263"/>
      <c r="AD53" s="263"/>
      <c r="AE53" s="263"/>
      <c r="AF53" s="263"/>
    </row>
    <row r="54" spans="2:35" ht="21" customHeight="1" x14ac:dyDescent="0.55000000000000004">
      <c r="M54" s="264"/>
      <c r="N54" s="264"/>
      <c r="AA54" s="264"/>
      <c r="AB54" s="263"/>
      <c r="AC54" s="263"/>
      <c r="AD54" s="263"/>
      <c r="AE54" s="263"/>
      <c r="AF54" s="263"/>
    </row>
    <row r="55" spans="2:35" ht="21" customHeight="1" x14ac:dyDescent="0.55000000000000004">
      <c r="L55" s="264"/>
      <c r="M55" s="264"/>
      <c r="N55" s="264"/>
      <c r="Z55" s="264"/>
      <c r="AA55" s="264"/>
      <c r="AB55" s="263"/>
      <c r="AC55" s="263"/>
      <c r="AD55" s="263"/>
      <c r="AE55" s="263"/>
      <c r="AF55" s="263"/>
    </row>
    <row r="56" spans="2:35" x14ac:dyDescent="0.55000000000000004">
      <c r="B56" s="267"/>
      <c r="I56" s="170"/>
      <c r="J56" s="170"/>
      <c r="K56" s="170"/>
      <c r="L56" s="268"/>
      <c r="M56" s="264"/>
      <c r="N56" s="264"/>
      <c r="P56" s="267"/>
      <c r="W56" s="170"/>
      <c r="X56" s="170"/>
      <c r="Y56" s="170"/>
      <c r="Z56" s="268"/>
      <c r="AA56" s="264"/>
      <c r="AB56" s="263"/>
      <c r="AC56" s="263"/>
      <c r="AD56" s="263"/>
      <c r="AE56" s="263"/>
      <c r="AF56" s="263"/>
    </row>
    <row r="57" spans="2:35" ht="24" customHeight="1" x14ac:dyDescent="0.55000000000000004">
      <c r="B57" s="269"/>
      <c r="C57" s="269"/>
      <c r="G57" s="270"/>
      <c r="I57" s="392" t="s">
        <v>252</v>
      </c>
      <c r="J57" s="271"/>
      <c r="K57" s="271"/>
      <c r="L57" s="264"/>
      <c r="M57" s="264"/>
      <c r="N57" s="264"/>
      <c r="P57" s="269"/>
      <c r="Q57" s="269"/>
      <c r="U57" s="270"/>
      <c r="W57" s="392" t="s">
        <v>252</v>
      </c>
      <c r="X57" s="271"/>
      <c r="Y57" s="271"/>
      <c r="Z57" s="264"/>
      <c r="AA57" s="264"/>
      <c r="AB57" s="263"/>
    </row>
    <row r="58" spans="2:35" ht="24" customHeight="1" x14ac:dyDescent="0.55000000000000004">
      <c r="I58" s="170"/>
      <c r="J58" s="170"/>
      <c r="K58" s="170"/>
      <c r="W58" s="170"/>
      <c r="X58" s="170"/>
      <c r="Y58" s="170"/>
      <c r="AB58" s="263"/>
    </row>
    <row r="59" spans="2:35" ht="21" customHeight="1" x14ac:dyDescent="0.55000000000000004">
      <c r="AC59" s="263"/>
      <c r="AD59" s="263"/>
      <c r="AE59" s="263"/>
      <c r="AF59" s="263"/>
      <c r="AG59" s="263"/>
      <c r="AH59" s="263"/>
      <c r="AI59" s="263"/>
    </row>
    <row r="60" spans="2:35" ht="21" customHeight="1" x14ac:dyDescent="0.55000000000000004">
      <c r="AC60" s="263"/>
      <c r="AD60" s="263"/>
      <c r="AE60" s="263"/>
      <c r="AF60" s="263"/>
      <c r="AG60" s="263"/>
      <c r="AH60" s="263"/>
      <c r="AI60" s="263"/>
    </row>
    <row r="61" spans="2:35" ht="21" customHeight="1" x14ac:dyDescent="0.55000000000000004">
      <c r="AC61" s="263"/>
      <c r="AD61" s="263"/>
      <c r="AE61" s="263"/>
      <c r="AF61" s="263"/>
      <c r="AG61" s="263"/>
      <c r="AH61" s="263"/>
      <c r="AI61" s="263"/>
    </row>
    <row r="62" spans="2:35" ht="10.25" customHeight="1" x14ac:dyDescent="0.55000000000000004">
      <c r="AC62" s="263"/>
      <c r="AD62" s="263"/>
      <c r="AE62" s="263"/>
      <c r="AF62" s="263"/>
      <c r="AG62" s="263"/>
      <c r="AH62" s="263"/>
      <c r="AI62" s="263"/>
    </row>
    <row r="63" spans="2:35" ht="24" customHeight="1" x14ac:dyDescent="0.55000000000000004"/>
    <row r="64" spans="2:35" ht="21" customHeight="1" x14ac:dyDescent="0.55000000000000004">
      <c r="AC64" s="263"/>
      <c r="AD64" s="263"/>
      <c r="AE64" s="263"/>
      <c r="AF64" s="263"/>
      <c r="AG64" s="263"/>
      <c r="AH64" s="263"/>
      <c r="AI64" s="263"/>
    </row>
    <row r="65" spans="29:39" ht="21" customHeight="1" x14ac:dyDescent="0.55000000000000004">
      <c r="AC65" s="263"/>
      <c r="AD65" s="263"/>
      <c r="AE65" s="263"/>
      <c r="AF65" s="263"/>
      <c r="AG65" s="263"/>
      <c r="AH65" s="263"/>
      <c r="AI65" s="263"/>
    </row>
    <row r="66" spans="29:39" ht="21" customHeight="1" x14ac:dyDescent="0.55000000000000004">
      <c r="AC66" s="263"/>
      <c r="AD66" s="263"/>
      <c r="AE66" s="263"/>
      <c r="AF66" s="263"/>
      <c r="AG66" s="263"/>
      <c r="AH66" s="263"/>
      <c r="AI66" s="263"/>
    </row>
    <row r="67" spans="29:39" ht="10.25" customHeight="1" x14ac:dyDescent="0.55000000000000004">
      <c r="AC67" s="263"/>
      <c r="AD67" s="263"/>
      <c r="AE67" s="263"/>
      <c r="AF67" s="263"/>
      <c r="AG67" s="263"/>
      <c r="AH67" s="263"/>
      <c r="AI67" s="263"/>
    </row>
    <row r="68" spans="29:39" ht="24" customHeight="1" x14ac:dyDescent="0.55000000000000004"/>
    <row r="69" spans="29:39" ht="21" customHeight="1" x14ac:dyDescent="0.55000000000000004">
      <c r="AC69" s="263"/>
      <c r="AD69" s="263"/>
      <c r="AE69" s="263"/>
      <c r="AF69" s="263"/>
      <c r="AG69" s="263"/>
      <c r="AH69" s="263"/>
      <c r="AI69" s="263"/>
    </row>
    <row r="70" spans="29:39" ht="21" customHeight="1" x14ac:dyDescent="0.55000000000000004">
      <c r="AC70" s="263"/>
      <c r="AD70" s="263"/>
      <c r="AE70" s="263"/>
      <c r="AF70" s="263"/>
      <c r="AG70" s="263"/>
      <c r="AH70" s="263"/>
      <c r="AI70" s="263"/>
    </row>
    <row r="71" spans="29:39" ht="21" customHeight="1" x14ac:dyDescent="0.55000000000000004">
      <c r="AC71" s="263"/>
      <c r="AD71" s="263"/>
      <c r="AE71" s="263"/>
      <c r="AF71" s="263"/>
      <c r="AG71" s="263"/>
      <c r="AH71" s="263"/>
      <c r="AI71" s="263"/>
    </row>
    <row r="72" spans="29:39" ht="24" customHeight="1" x14ac:dyDescent="0.55000000000000004"/>
    <row r="73" spans="29:39" ht="40.25" customHeight="1" x14ac:dyDescent="0.55000000000000004"/>
    <row r="74" spans="29:39" ht="45" customHeight="1" x14ac:dyDescent="0.55000000000000004"/>
    <row r="75" spans="29:39" ht="45" customHeight="1" x14ac:dyDescent="0.55000000000000004"/>
    <row r="76" spans="29:39" ht="15" customHeight="1" x14ac:dyDescent="0.55000000000000004">
      <c r="AC76" s="263"/>
      <c r="AD76" s="263"/>
      <c r="AE76" s="263"/>
      <c r="AF76" s="263"/>
      <c r="AG76" s="272"/>
      <c r="AH76" s="272"/>
      <c r="AI76" s="272"/>
      <c r="AJ76" s="272"/>
      <c r="AK76" s="272"/>
      <c r="AL76" s="272"/>
      <c r="AM76" s="272"/>
    </row>
    <row r="77" spans="29:39" ht="24" customHeight="1" x14ac:dyDescent="0.55000000000000004"/>
  </sheetData>
  <sheetProtection algorithmName="SHA-512" hashValue="j5g4EV2LdU3wmdfkxSVWGxAxDYAM4JTn3vWl0rLt2I5pjCccRvpkuOXv8XwrnzfnjcGxabzURaT0o6L+tzqePA==" saltValue="uCRLwZDlOxdDgxYPjesNfw==" spinCount="100000" sheet="1" objects="1" scenarios="1"/>
  <mergeCells count="200">
    <mergeCell ref="H46:L46"/>
    <mergeCell ref="H47:K48"/>
    <mergeCell ref="L47:L48"/>
    <mergeCell ref="B38:L38"/>
    <mergeCell ref="B39:E39"/>
    <mergeCell ref="F39:G39"/>
    <mergeCell ref="H39:I39"/>
    <mergeCell ref="J39:L39"/>
    <mergeCell ref="B40:E40"/>
    <mergeCell ref="F40:G40"/>
    <mergeCell ref="H40:I40"/>
    <mergeCell ref="J40:K40"/>
    <mergeCell ref="L40:L44"/>
    <mergeCell ref="B41:E41"/>
    <mergeCell ref="F41:G41"/>
    <mergeCell ref="H41:I41"/>
    <mergeCell ref="J41:K41"/>
    <mergeCell ref="B42:E42"/>
    <mergeCell ref="F42:G42"/>
    <mergeCell ref="H42:I42"/>
    <mergeCell ref="J42:K44"/>
    <mergeCell ref="B43:E43"/>
    <mergeCell ref="F43:G43"/>
    <mergeCell ref="H43:I43"/>
    <mergeCell ref="B44:E44"/>
    <mergeCell ref="F44:G44"/>
    <mergeCell ref="H44:I44"/>
    <mergeCell ref="B28:D28"/>
    <mergeCell ref="E28:F28"/>
    <mergeCell ref="B29:D29"/>
    <mergeCell ref="E29:F29"/>
    <mergeCell ref="B32:E32"/>
    <mergeCell ref="F32:G32"/>
    <mergeCell ref="H32:I32"/>
    <mergeCell ref="J32:L32"/>
    <mergeCell ref="B33:E33"/>
    <mergeCell ref="F33:G33"/>
    <mergeCell ref="H33:I33"/>
    <mergeCell ref="J33:K33"/>
    <mergeCell ref="L33:L36"/>
    <mergeCell ref="B34:E34"/>
    <mergeCell ref="F34:G34"/>
    <mergeCell ref="H34:I34"/>
    <mergeCell ref="J34:K34"/>
    <mergeCell ref="B35:E35"/>
    <mergeCell ref="F35:G35"/>
    <mergeCell ref="H35:I35"/>
    <mergeCell ref="J35:K36"/>
    <mergeCell ref="B36:E36"/>
    <mergeCell ref="F36:G36"/>
    <mergeCell ref="H36:I36"/>
    <mergeCell ref="B22:H22"/>
    <mergeCell ref="I22:K22"/>
    <mergeCell ref="B24:L24"/>
    <mergeCell ref="B25:F25"/>
    <mergeCell ref="G25:L25"/>
    <mergeCell ref="B26:D26"/>
    <mergeCell ref="E26:F26"/>
    <mergeCell ref="B27:D27"/>
    <mergeCell ref="E27:F27"/>
    <mergeCell ref="B17:B19"/>
    <mergeCell ref="C17:H17"/>
    <mergeCell ref="I17:K17"/>
    <mergeCell ref="C18:H18"/>
    <mergeCell ref="I18:K18"/>
    <mergeCell ref="C19:H19"/>
    <mergeCell ref="I19:K19"/>
    <mergeCell ref="B20:B21"/>
    <mergeCell ref="C20:H20"/>
    <mergeCell ref="I20:K20"/>
    <mergeCell ref="C21:H21"/>
    <mergeCell ref="I21:K21"/>
    <mergeCell ref="B13:B14"/>
    <mergeCell ref="C13:H13"/>
    <mergeCell ref="I13:K13"/>
    <mergeCell ref="C14:H14"/>
    <mergeCell ref="I14:K14"/>
    <mergeCell ref="B15:B16"/>
    <mergeCell ref="C15:H15"/>
    <mergeCell ref="I15:K15"/>
    <mergeCell ref="C16:H16"/>
    <mergeCell ref="I16:K16"/>
    <mergeCell ref="I1:L1"/>
    <mergeCell ref="B3:L3"/>
    <mergeCell ref="B5:L5"/>
    <mergeCell ref="B6:B12"/>
    <mergeCell ref="C6:H6"/>
    <mergeCell ref="I6:L6"/>
    <mergeCell ref="C7:H7"/>
    <mergeCell ref="I7:K7"/>
    <mergeCell ref="C8:H8"/>
    <mergeCell ref="I8:K8"/>
    <mergeCell ref="C9:H9"/>
    <mergeCell ref="I9:K9"/>
    <mergeCell ref="C10:H10"/>
    <mergeCell ref="I10:K10"/>
    <mergeCell ref="C11:H11"/>
    <mergeCell ref="I11:K11"/>
    <mergeCell ref="C12:H12"/>
    <mergeCell ref="I12:K12"/>
    <mergeCell ref="P41:S41"/>
    <mergeCell ref="P42:S42"/>
    <mergeCell ref="P43:S43"/>
    <mergeCell ref="P44:S44"/>
    <mergeCell ref="P34:S34"/>
    <mergeCell ref="P35:S35"/>
    <mergeCell ref="P32:S32"/>
    <mergeCell ref="P33:S33"/>
    <mergeCell ref="P17:P19"/>
    <mergeCell ref="Q17:V17"/>
    <mergeCell ref="P38:Z38"/>
    <mergeCell ref="P36:S36"/>
    <mergeCell ref="P24:Z24"/>
    <mergeCell ref="S26:T26"/>
    <mergeCell ref="S27:T27"/>
    <mergeCell ref="S28:T28"/>
    <mergeCell ref="S29:T29"/>
    <mergeCell ref="P27:R27"/>
    <mergeCell ref="P28:R28"/>
    <mergeCell ref="P29:R29"/>
    <mergeCell ref="P39:S39"/>
    <mergeCell ref="P40:S40"/>
    <mergeCell ref="W17:Y17"/>
    <mergeCell ref="Q19:V19"/>
    <mergeCell ref="W19:Y19"/>
    <mergeCell ref="Q18:V18"/>
    <mergeCell ref="W18:Y18"/>
    <mergeCell ref="V46:Z46"/>
    <mergeCell ref="V47:Y48"/>
    <mergeCell ref="Z47:Z48"/>
    <mergeCell ref="T44:U44"/>
    <mergeCell ref="V44:W44"/>
    <mergeCell ref="T42:U42"/>
    <mergeCell ref="V42:W42"/>
    <mergeCell ref="X42:Y44"/>
    <mergeCell ref="T41:U41"/>
    <mergeCell ref="V41:W41"/>
    <mergeCell ref="X41:Y41"/>
    <mergeCell ref="T40:U40"/>
    <mergeCell ref="V40:W40"/>
    <mergeCell ref="X40:Y40"/>
    <mergeCell ref="Z40:Z44"/>
    <mergeCell ref="T43:U43"/>
    <mergeCell ref="V43:W43"/>
    <mergeCell ref="T39:U39"/>
    <mergeCell ref="V39:W39"/>
    <mergeCell ref="X39:Z39"/>
    <mergeCell ref="V36:W36"/>
    <mergeCell ref="X35:Y36"/>
    <mergeCell ref="T35:U35"/>
    <mergeCell ref="T36:U36"/>
    <mergeCell ref="V35:W35"/>
    <mergeCell ref="T33:U33"/>
    <mergeCell ref="V33:W33"/>
    <mergeCell ref="X33:Y33"/>
    <mergeCell ref="Z33:Z36"/>
    <mergeCell ref="T32:U32"/>
    <mergeCell ref="V32:W32"/>
    <mergeCell ref="X32:Z32"/>
    <mergeCell ref="T34:U34"/>
    <mergeCell ref="V34:W34"/>
    <mergeCell ref="X34:Y34"/>
    <mergeCell ref="P26:R26"/>
    <mergeCell ref="P20:P21"/>
    <mergeCell ref="Q20:V20"/>
    <mergeCell ref="W20:Y20"/>
    <mergeCell ref="P25:T25"/>
    <mergeCell ref="U25:Z25"/>
    <mergeCell ref="Q21:V21"/>
    <mergeCell ref="W21:Y21"/>
    <mergeCell ref="P22:V22"/>
    <mergeCell ref="W22:Y22"/>
    <mergeCell ref="P15:P16"/>
    <mergeCell ref="Q15:V15"/>
    <mergeCell ref="W15:Y15"/>
    <mergeCell ref="Q16:V16"/>
    <mergeCell ref="W16:Y16"/>
    <mergeCell ref="P13:P14"/>
    <mergeCell ref="Q13:V13"/>
    <mergeCell ref="W13:Y13"/>
    <mergeCell ref="P6:P12"/>
    <mergeCell ref="Q6:V6"/>
    <mergeCell ref="W6:Z6"/>
    <mergeCell ref="Q14:V14"/>
    <mergeCell ref="W14:Y14"/>
    <mergeCell ref="Q11:V11"/>
    <mergeCell ref="W11:Y11"/>
    <mergeCell ref="Q8:V8"/>
    <mergeCell ref="W8:Y8"/>
    <mergeCell ref="Q9:V9"/>
    <mergeCell ref="W9:Y9"/>
    <mergeCell ref="W1:Z1"/>
    <mergeCell ref="P3:Z3"/>
    <mergeCell ref="P5:Z5"/>
    <mergeCell ref="Q10:V10"/>
    <mergeCell ref="W10:Y10"/>
    <mergeCell ref="Q7:V7"/>
    <mergeCell ref="W7:Y7"/>
    <mergeCell ref="Q12:V12"/>
    <mergeCell ref="W12:Y12"/>
  </mergeCells>
  <phoneticPr fontId="4"/>
  <conditionalFormatting sqref="I7:I11">
    <cfRule type="cellIs" dxfId="131" priority="5" operator="equal">
      <formula>""</formula>
    </cfRule>
  </conditionalFormatting>
  <conditionalFormatting sqref="I13">
    <cfRule type="cellIs" dxfId="130" priority="4" operator="equal">
      <formula>""</formula>
    </cfRule>
  </conditionalFormatting>
  <conditionalFormatting sqref="I15">
    <cfRule type="cellIs" dxfId="129" priority="3" operator="equal">
      <formula>""</formula>
    </cfRule>
  </conditionalFormatting>
  <conditionalFormatting sqref="I17:I18">
    <cfRule type="cellIs" dxfId="128" priority="1" operator="equal">
      <formula>""</formula>
    </cfRule>
  </conditionalFormatting>
  <conditionalFormatting sqref="I20">
    <cfRule type="cellIs" dxfId="127" priority="2" operator="equal">
      <formula>""</formula>
    </cfRule>
  </conditionalFormatting>
  <conditionalFormatting sqref="W7:W11">
    <cfRule type="cellIs" dxfId="126" priority="19" operator="equal">
      <formula>""</formula>
    </cfRule>
  </conditionalFormatting>
  <conditionalFormatting sqref="W13">
    <cfRule type="cellIs" dxfId="125" priority="18" operator="equal">
      <formula>""</formula>
    </cfRule>
  </conditionalFormatting>
  <conditionalFormatting sqref="W15">
    <cfRule type="cellIs" dxfId="124" priority="17" operator="equal">
      <formula>""</formula>
    </cfRule>
  </conditionalFormatting>
  <conditionalFormatting sqref="W17:W18">
    <cfRule type="cellIs" dxfId="123" priority="6" operator="equal">
      <formula>""</formula>
    </cfRule>
  </conditionalFormatting>
  <conditionalFormatting sqref="W20">
    <cfRule type="cellIs" dxfId="122" priority="16" operator="equal">
      <formula>""</formula>
    </cfRule>
  </conditionalFormatting>
  <printOptions horizontalCentered="1"/>
  <pageMargins left="0.43307086614173229" right="0" top="0" bottom="0" header="0.31496062992125984" footer="0.31496062992125984"/>
  <pageSetup paperSize="8"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AA43"/>
  <sheetViews>
    <sheetView showGridLines="0" showZeros="0" zoomScale="70" zoomScaleNormal="70" zoomScaleSheetLayoutView="70" workbookViewId="0"/>
  </sheetViews>
  <sheetFormatPr defaultRowHeight="18" x14ac:dyDescent="0.55000000000000004"/>
  <cols>
    <col min="1" max="1" width="3.1640625" style="170" customWidth="1"/>
    <col min="2" max="2" width="5.6640625" style="170" customWidth="1"/>
    <col min="3" max="3" width="10.9140625" style="170" customWidth="1"/>
    <col min="4" max="9" width="9" style="170" customWidth="1"/>
    <col min="10" max="11" width="9.4140625" style="170" customWidth="1"/>
    <col min="12" max="12" width="20.6640625" style="170" customWidth="1"/>
    <col min="13" max="15" width="3.1640625" style="170" customWidth="1"/>
    <col min="16" max="16" width="5.6640625" style="170" customWidth="1"/>
    <col min="17" max="17" width="10.9140625" style="170" customWidth="1"/>
    <col min="18" max="23" width="9" style="170" customWidth="1"/>
    <col min="24" max="25" width="9.4140625" style="170" customWidth="1"/>
    <col min="26" max="26" width="20.6640625" style="170" customWidth="1"/>
    <col min="27" max="27" width="20.6640625" customWidth="1"/>
    <col min="28" max="16384" width="8.6640625" style="170"/>
  </cols>
  <sheetData>
    <row r="1" spans="2:26" ht="27.9" customHeight="1" x14ac:dyDescent="0.55000000000000004">
      <c r="B1" s="380" t="s">
        <v>305</v>
      </c>
      <c r="G1" s="243"/>
      <c r="L1" s="270"/>
      <c r="P1" s="380" t="s">
        <v>305</v>
      </c>
      <c r="U1" s="243"/>
      <c r="Z1" s="270"/>
    </row>
    <row r="2" spans="2:26" ht="34.25" customHeight="1" x14ac:dyDescent="0.55000000000000004">
      <c r="B2" s="792" t="s">
        <v>454</v>
      </c>
      <c r="C2" s="792"/>
      <c r="D2" s="792"/>
      <c r="E2" s="792"/>
      <c r="F2" s="792"/>
      <c r="G2" s="792"/>
      <c r="H2" s="792"/>
      <c r="I2" s="792"/>
      <c r="J2" s="792"/>
      <c r="K2" s="792"/>
      <c r="L2" s="792"/>
      <c r="P2" s="792" t="s">
        <v>454</v>
      </c>
      <c r="Q2" s="792"/>
      <c r="R2" s="792"/>
      <c r="S2" s="792"/>
      <c r="T2" s="792"/>
      <c r="U2" s="792"/>
      <c r="V2" s="792"/>
      <c r="W2" s="792"/>
      <c r="X2" s="792"/>
      <c r="Y2" s="792"/>
      <c r="Z2" s="792"/>
    </row>
    <row r="3" spans="2:26" ht="9" customHeight="1" x14ac:dyDescent="0.2">
      <c r="B3" s="376"/>
      <c r="C3" s="376"/>
      <c r="D3" s="376"/>
      <c r="E3" s="376"/>
      <c r="F3" s="376"/>
      <c r="G3" s="376"/>
      <c r="H3" s="376"/>
      <c r="I3" s="376"/>
      <c r="J3" s="376"/>
      <c r="K3" s="376"/>
      <c r="P3" s="376"/>
      <c r="Q3" s="376"/>
      <c r="R3" s="376"/>
      <c r="S3" s="376"/>
      <c r="T3" s="376"/>
      <c r="U3" s="376"/>
      <c r="V3" s="376"/>
      <c r="W3" s="376"/>
      <c r="X3" s="376"/>
      <c r="Y3" s="376"/>
    </row>
    <row r="4" spans="2:26" ht="17" customHeight="1" x14ac:dyDescent="0.55000000000000004">
      <c r="B4" s="790" t="s">
        <v>328</v>
      </c>
      <c r="C4" s="790"/>
      <c r="D4" s="790"/>
      <c r="E4" s="790"/>
      <c r="F4" s="790"/>
      <c r="G4" s="790"/>
      <c r="H4" s="790"/>
      <c r="I4" s="790"/>
      <c r="J4" s="790"/>
      <c r="K4" s="790"/>
      <c r="L4" s="790"/>
      <c r="P4" s="790" t="s">
        <v>328</v>
      </c>
      <c r="Q4" s="790"/>
      <c r="R4" s="790"/>
      <c r="S4" s="790"/>
      <c r="T4" s="790"/>
      <c r="U4" s="790"/>
      <c r="V4" s="790"/>
      <c r="W4" s="790"/>
      <c r="X4" s="790"/>
      <c r="Y4" s="790"/>
      <c r="Z4" s="790"/>
    </row>
    <row r="5" spans="2:26" ht="17" customHeight="1" x14ac:dyDescent="0.55000000000000004">
      <c r="B5" s="790" t="s">
        <v>303</v>
      </c>
      <c r="C5" s="790"/>
      <c r="D5" s="790"/>
      <c r="E5" s="790"/>
      <c r="F5" s="790"/>
      <c r="G5" s="790"/>
      <c r="H5" s="790"/>
      <c r="I5" s="790"/>
      <c r="J5" s="790"/>
      <c r="K5" s="790"/>
      <c r="L5" s="790"/>
      <c r="P5" s="790" t="s">
        <v>303</v>
      </c>
      <c r="Q5" s="790"/>
      <c r="R5" s="790"/>
      <c r="S5" s="790"/>
      <c r="T5" s="790"/>
      <c r="U5" s="790"/>
      <c r="V5" s="790"/>
      <c r="W5" s="790"/>
      <c r="X5" s="790"/>
      <c r="Y5" s="790"/>
      <c r="Z5" s="790"/>
    </row>
    <row r="6" spans="2:26" ht="17" customHeight="1" x14ac:dyDescent="0.55000000000000004">
      <c r="B6" s="791" t="s">
        <v>505</v>
      </c>
      <c r="C6" s="791"/>
      <c r="D6" s="791"/>
      <c r="E6" s="791"/>
      <c r="F6" s="791"/>
      <c r="G6" s="791"/>
      <c r="H6" s="596"/>
      <c r="I6" s="596"/>
      <c r="J6" s="596"/>
      <c r="K6" s="596"/>
      <c r="L6" s="596"/>
      <c r="P6" s="791" t="s">
        <v>505</v>
      </c>
      <c r="Q6" s="791"/>
      <c r="R6" s="791"/>
      <c r="S6" s="791"/>
      <c r="T6" s="791"/>
      <c r="U6" s="791"/>
      <c r="V6" s="596"/>
      <c r="W6" s="596"/>
      <c r="X6" s="596"/>
      <c r="Y6" s="596"/>
      <c r="Z6" s="596"/>
    </row>
    <row r="7" spans="2:26" ht="11.4" customHeight="1" thickBot="1" x14ac:dyDescent="0.6">
      <c r="B7" s="377"/>
      <c r="C7" s="377"/>
      <c r="D7" s="377"/>
      <c r="E7" s="377"/>
      <c r="F7" s="377"/>
      <c r="G7" s="377"/>
      <c r="H7" s="377"/>
      <c r="I7" s="377"/>
      <c r="J7" s="377"/>
      <c r="K7" s="377"/>
      <c r="L7" s="377"/>
      <c r="P7" s="377"/>
      <c r="Q7" s="377"/>
      <c r="R7" s="377"/>
      <c r="S7" s="377"/>
      <c r="T7" s="377"/>
      <c r="U7" s="377"/>
      <c r="V7" s="377"/>
      <c r="W7" s="377"/>
      <c r="X7" s="377"/>
      <c r="Y7" s="377"/>
      <c r="Z7" s="377"/>
    </row>
    <row r="8" spans="2:26" ht="27" customHeight="1" thickBot="1" x14ac:dyDescent="0.6">
      <c r="B8" s="600" t="s">
        <v>304</v>
      </c>
      <c r="C8" s="783" t="s">
        <v>257</v>
      </c>
      <c r="D8" s="784"/>
      <c r="E8" s="784"/>
      <c r="F8" s="784"/>
      <c r="G8" s="785"/>
      <c r="H8" s="598" t="s">
        <v>145</v>
      </c>
      <c r="I8" s="597" t="s">
        <v>260</v>
      </c>
      <c r="J8" s="1237" t="s">
        <v>261</v>
      </c>
      <c r="K8" s="1238"/>
      <c r="L8" s="599" t="s">
        <v>68</v>
      </c>
      <c r="P8" s="600" t="s">
        <v>304</v>
      </c>
      <c r="Q8" s="783" t="s">
        <v>257</v>
      </c>
      <c r="R8" s="784"/>
      <c r="S8" s="784"/>
      <c r="T8" s="784"/>
      <c r="U8" s="785"/>
      <c r="V8" s="598" t="s">
        <v>145</v>
      </c>
      <c r="W8" s="597" t="s">
        <v>260</v>
      </c>
      <c r="X8" s="1237" t="s">
        <v>261</v>
      </c>
      <c r="Y8" s="1238"/>
      <c r="Z8" s="599" t="s">
        <v>68</v>
      </c>
    </row>
    <row r="9" spans="2:26" ht="23.4" customHeight="1" thickTop="1" x14ac:dyDescent="0.55000000000000004">
      <c r="B9" s="786" t="s">
        <v>306</v>
      </c>
      <c r="C9" s="788"/>
      <c r="D9" s="789"/>
      <c r="E9" s="789"/>
      <c r="F9" s="789"/>
      <c r="G9" s="789"/>
      <c r="H9" s="239"/>
      <c r="I9" s="244"/>
      <c r="J9" s="1239">
        <f>H9*I9</f>
        <v>0</v>
      </c>
      <c r="K9" s="1240"/>
      <c r="L9" s="378"/>
      <c r="P9" s="786" t="s">
        <v>306</v>
      </c>
      <c r="Q9" s="794" t="s">
        <v>494</v>
      </c>
      <c r="R9" s="795"/>
      <c r="S9" s="795"/>
      <c r="T9" s="795"/>
      <c r="U9" s="795"/>
      <c r="V9" s="601">
        <v>6</v>
      </c>
      <c r="W9" s="393">
        <v>60000</v>
      </c>
      <c r="X9" s="1239">
        <f>V9*W9</f>
        <v>360000</v>
      </c>
      <c r="Y9" s="1240"/>
      <c r="Z9" s="378"/>
    </row>
    <row r="10" spans="2:26" ht="23.4" customHeight="1" x14ac:dyDescent="0.55000000000000004">
      <c r="B10" s="787"/>
      <c r="C10" s="768"/>
      <c r="D10" s="769"/>
      <c r="E10" s="769"/>
      <c r="F10" s="769"/>
      <c r="G10" s="769"/>
      <c r="H10" s="240"/>
      <c r="I10" s="245"/>
      <c r="J10" s="1243">
        <f t="shared" ref="J10:J18" si="0">H10*I10</f>
        <v>0</v>
      </c>
      <c r="K10" s="1244"/>
      <c r="L10" s="241"/>
      <c r="P10" s="787"/>
      <c r="Q10" s="794" t="s">
        <v>495</v>
      </c>
      <c r="R10" s="795"/>
      <c r="S10" s="795"/>
      <c r="T10" s="795"/>
      <c r="U10" s="795"/>
      <c r="V10" s="602">
        <v>6</v>
      </c>
      <c r="W10" s="603">
        <v>20000</v>
      </c>
      <c r="X10" s="1243">
        <f t="shared" ref="X10:X18" si="1">V10*W10</f>
        <v>120000</v>
      </c>
      <c r="Y10" s="1244"/>
      <c r="Z10" s="241"/>
    </row>
    <row r="11" spans="2:26" ht="23.4" customHeight="1" x14ac:dyDescent="0.55000000000000004">
      <c r="B11" s="787"/>
      <c r="C11" s="768"/>
      <c r="D11" s="769"/>
      <c r="E11" s="769"/>
      <c r="F11" s="769"/>
      <c r="G11" s="769"/>
      <c r="H11" s="240"/>
      <c r="I11" s="245"/>
      <c r="J11" s="1243">
        <f t="shared" ref="J11:J17" si="2">H11*I11</f>
        <v>0</v>
      </c>
      <c r="K11" s="1244"/>
      <c r="L11" s="241"/>
      <c r="P11" s="787"/>
      <c r="Q11" s="794" t="s">
        <v>497</v>
      </c>
      <c r="R11" s="795"/>
      <c r="S11" s="795"/>
      <c r="T11" s="795"/>
      <c r="U11" s="795"/>
      <c r="V11" s="602">
        <v>1</v>
      </c>
      <c r="W11" s="603">
        <v>120000</v>
      </c>
      <c r="X11" s="1243">
        <f t="shared" si="1"/>
        <v>120000</v>
      </c>
      <c r="Y11" s="1244"/>
      <c r="Z11" s="241"/>
    </row>
    <row r="12" spans="2:26" ht="23.4" customHeight="1" x14ac:dyDescent="0.55000000000000004">
      <c r="B12" s="787"/>
      <c r="C12" s="768"/>
      <c r="D12" s="769"/>
      <c r="E12" s="769"/>
      <c r="F12" s="769"/>
      <c r="G12" s="769"/>
      <c r="H12" s="240"/>
      <c r="I12" s="245"/>
      <c r="J12" s="1243">
        <f t="shared" si="2"/>
        <v>0</v>
      </c>
      <c r="K12" s="1244"/>
      <c r="L12" s="241"/>
      <c r="P12" s="787"/>
      <c r="Q12" s="768"/>
      <c r="R12" s="769"/>
      <c r="S12" s="769"/>
      <c r="T12" s="769"/>
      <c r="U12" s="769"/>
      <c r="V12" s="240"/>
      <c r="W12" s="245"/>
      <c r="X12" s="1243">
        <f t="shared" si="1"/>
        <v>0</v>
      </c>
      <c r="Y12" s="1244"/>
      <c r="Z12" s="241"/>
    </row>
    <row r="13" spans="2:26" ht="23.4" customHeight="1" x14ac:dyDescent="0.55000000000000004">
      <c r="B13" s="787"/>
      <c r="C13" s="768"/>
      <c r="D13" s="769"/>
      <c r="E13" s="769"/>
      <c r="F13" s="769"/>
      <c r="G13" s="769"/>
      <c r="H13" s="240"/>
      <c r="I13" s="245"/>
      <c r="J13" s="1243">
        <f t="shared" si="2"/>
        <v>0</v>
      </c>
      <c r="K13" s="1244"/>
      <c r="L13" s="241"/>
      <c r="P13" s="787"/>
      <c r="Q13" s="768"/>
      <c r="R13" s="769"/>
      <c r="S13" s="769"/>
      <c r="T13" s="769"/>
      <c r="U13" s="769"/>
      <c r="V13" s="240"/>
      <c r="W13" s="245"/>
      <c r="X13" s="1243">
        <f t="shared" si="1"/>
        <v>0</v>
      </c>
      <c r="Y13" s="1244"/>
      <c r="Z13" s="241"/>
    </row>
    <row r="14" spans="2:26" ht="23.4" customHeight="1" x14ac:dyDescent="0.55000000000000004">
      <c r="B14" s="787"/>
      <c r="C14" s="768"/>
      <c r="D14" s="769"/>
      <c r="E14" s="769"/>
      <c r="F14" s="769"/>
      <c r="G14" s="769"/>
      <c r="H14" s="240"/>
      <c r="I14" s="245"/>
      <c r="J14" s="1243">
        <f t="shared" si="2"/>
        <v>0</v>
      </c>
      <c r="K14" s="1244"/>
      <c r="L14" s="241"/>
      <c r="P14" s="787"/>
      <c r="Q14" s="768"/>
      <c r="R14" s="769"/>
      <c r="S14" s="769"/>
      <c r="T14" s="769"/>
      <c r="U14" s="769"/>
      <c r="V14" s="240"/>
      <c r="W14" s="245"/>
      <c r="X14" s="1243">
        <f t="shared" si="1"/>
        <v>0</v>
      </c>
      <c r="Y14" s="1244"/>
      <c r="Z14" s="241"/>
    </row>
    <row r="15" spans="2:26" ht="23.4" customHeight="1" x14ac:dyDescent="0.55000000000000004">
      <c r="B15" s="787"/>
      <c r="C15" s="768"/>
      <c r="D15" s="769"/>
      <c r="E15" s="769"/>
      <c r="F15" s="769"/>
      <c r="G15" s="769"/>
      <c r="H15" s="240"/>
      <c r="I15" s="245"/>
      <c r="J15" s="1243">
        <f t="shared" si="2"/>
        <v>0</v>
      </c>
      <c r="K15" s="1244"/>
      <c r="L15" s="241"/>
      <c r="P15" s="787"/>
      <c r="Q15" s="768"/>
      <c r="R15" s="769"/>
      <c r="S15" s="769"/>
      <c r="T15" s="769"/>
      <c r="U15" s="769"/>
      <c r="V15" s="240"/>
      <c r="W15" s="245"/>
      <c r="X15" s="1243">
        <f t="shared" si="1"/>
        <v>0</v>
      </c>
      <c r="Y15" s="1244"/>
      <c r="Z15" s="241"/>
    </row>
    <row r="16" spans="2:26" ht="23.4" customHeight="1" x14ac:dyDescent="0.55000000000000004">
      <c r="B16" s="787"/>
      <c r="C16" s="768"/>
      <c r="D16" s="769"/>
      <c r="E16" s="769"/>
      <c r="F16" s="769"/>
      <c r="G16" s="769"/>
      <c r="H16" s="240"/>
      <c r="I16" s="245"/>
      <c r="J16" s="1243">
        <f t="shared" si="2"/>
        <v>0</v>
      </c>
      <c r="K16" s="1244"/>
      <c r="L16" s="241"/>
      <c r="P16" s="787"/>
      <c r="Q16" s="768"/>
      <c r="R16" s="769"/>
      <c r="S16" s="769"/>
      <c r="T16" s="769"/>
      <c r="U16" s="769"/>
      <c r="V16" s="240"/>
      <c r="W16" s="245"/>
      <c r="X16" s="1243">
        <f t="shared" si="1"/>
        <v>0</v>
      </c>
      <c r="Y16" s="1244"/>
      <c r="Z16" s="241"/>
    </row>
    <row r="17" spans="2:26" ht="23.4" customHeight="1" x14ac:dyDescent="0.55000000000000004">
      <c r="B17" s="787"/>
      <c r="C17" s="768"/>
      <c r="D17" s="769"/>
      <c r="E17" s="769"/>
      <c r="F17" s="769"/>
      <c r="G17" s="769"/>
      <c r="H17" s="240"/>
      <c r="I17" s="245"/>
      <c r="J17" s="1243">
        <f t="shared" si="2"/>
        <v>0</v>
      </c>
      <c r="K17" s="1244"/>
      <c r="L17" s="241"/>
      <c r="P17" s="787"/>
      <c r="Q17" s="768"/>
      <c r="R17" s="769"/>
      <c r="S17" s="769"/>
      <c r="T17" s="769"/>
      <c r="U17" s="769"/>
      <c r="V17" s="240"/>
      <c r="W17" s="245"/>
      <c r="X17" s="1243">
        <f t="shared" si="1"/>
        <v>0</v>
      </c>
      <c r="Y17" s="1244"/>
      <c r="Z17" s="241"/>
    </row>
    <row r="18" spans="2:26" ht="23.4" customHeight="1" thickBot="1" x14ac:dyDescent="0.6">
      <c r="B18" s="787"/>
      <c r="C18" s="768"/>
      <c r="D18" s="769"/>
      <c r="E18" s="769"/>
      <c r="F18" s="769"/>
      <c r="G18" s="769"/>
      <c r="H18" s="240"/>
      <c r="I18" s="245"/>
      <c r="J18" s="1245">
        <f t="shared" si="0"/>
        <v>0</v>
      </c>
      <c r="K18" s="1246"/>
      <c r="L18" s="241"/>
      <c r="P18" s="787"/>
      <c r="Q18" s="768"/>
      <c r="R18" s="769"/>
      <c r="S18" s="769"/>
      <c r="T18" s="769"/>
      <c r="U18" s="769"/>
      <c r="V18" s="240"/>
      <c r="W18" s="245"/>
      <c r="X18" s="1245">
        <f t="shared" si="1"/>
        <v>0</v>
      </c>
      <c r="Y18" s="1246"/>
      <c r="Z18" s="241"/>
    </row>
    <row r="19" spans="2:26" ht="27" customHeight="1" thickTop="1" thickBot="1" x14ac:dyDescent="0.6">
      <c r="B19" s="772" t="s">
        <v>302</v>
      </c>
      <c r="C19" s="773"/>
      <c r="D19" s="773"/>
      <c r="E19" s="773"/>
      <c r="F19" s="773"/>
      <c r="G19" s="773"/>
      <c r="H19" s="773"/>
      <c r="I19" s="773"/>
      <c r="J19" s="1241">
        <f>SUM(J9:J18)</f>
        <v>0</v>
      </c>
      <c r="K19" s="1242"/>
      <c r="L19" s="242"/>
      <c r="P19" s="772" t="s">
        <v>302</v>
      </c>
      <c r="Q19" s="773"/>
      <c r="R19" s="773"/>
      <c r="S19" s="773"/>
      <c r="T19" s="773"/>
      <c r="U19" s="773"/>
      <c r="V19" s="773"/>
      <c r="W19" s="773"/>
      <c r="X19" s="1241">
        <f>SUM(X9:X18)</f>
        <v>600000</v>
      </c>
      <c r="Y19" s="1242"/>
      <c r="Z19" s="242"/>
    </row>
    <row r="20" spans="2:26" ht="7.25" customHeight="1" thickBot="1" x14ac:dyDescent="0.6">
      <c r="B20" s="243"/>
      <c r="C20" s="243"/>
      <c r="D20" s="243"/>
      <c r="E20" s="243"/>
      <c r="F20" s="243"/>
      <c r="G20" s="243"/>
      <c r="H20" s="243"/>
      <c r="I20" s="243"/>
      <c r="J20" s="379"/>
      <c r="K20" s="379"/>
      <c r="P20" s="243"/>
      <c r="Q20" s="243"/>
      <c r="R20" s="243"/>
      <c r="S20" s="243"/>
      <c r="T20" s="243"/>
      <c r="U20" s="243"/>
      <c r="V20" s="243"/>
      <c r="W20" s="243"/>
      <c r="X20" s="379"/>
      <c r="Y20" s="379"/>
    </row>
    <row r="21" spans="2:26" ht="27" customHeight="1" thickBot="1" x14ac:dyDescent="0.6">
      <c r="B21" s="600" t="s">
        <v>304</v>
      </c>
      <c r="C21" s="783" t="s">
        <v>257</v>
      </c>
      <c r="D21" s="784"/>
      <c r="E21" s="784"/>
      <c r="F21" s="784"/>
      <c r="G21" s="785"/>
      <c r="H21" s="598" t="s">
        <v>145</v>
      </c>
      <c r="I21" s="597" t="s">
        <v>260</v>
      </c>
      <c r="J21" s="1237" t="s">
        <v>261</v>
      </c>
      <c r="K21" s="1238"/>
      <c r="L21" s="599" t="s">
        <v>68</v>
      </c>
      <c r="P21" s="600" t="s">
        <v>304</v>
      </c>
      <c r="Q21" s="783" t="s">
        <v>257</v>
      </c>
      <c r="R21" s="784"/>
      <c r="S21" s="784"/>
      <c r="T21" s="784"/>
      <c r="U21" s="785"/>
      <c r="V21" s="598" t="s">
        <v>145</v>
      </c>
      <c r="W21" s="597" t="s">
        <v>260</v>
      </c>
      <c r="X21" s="1237" t="s">
        <v>261</v>
      </c>
      <c r="Y21" s="1238"/>
      <c r="Z21" s="599" t="s">
        <v>68</v>
      </c>
    </row>
    <row r="22" spans="2:26" ht="21" customHeight="1" thickTop="1" x14ac:dyDescent="0.55000000000000004">
      <c r="B22" s="786" t="s">
        <v>307</v>
      </c>
      <c r="C22" s="788"/>
      <c r="D22" s="789"/>
      <c r="E22" s="789"/>
      <c r="F22" s="789"/>
      <c r="G22" s="789"/>
      <c r="H22" s="239"/>
      <c r="I22" s="244"/>
      <c r="J22" s="1239">
        <f t="shared" ref="J22:J31" si="3">H22*I22</f>
        <v>0</v>
      </c>
      <c r="K22" s="1240"/>
      <c r="L22" s="378"/>
      <c r="P22" s="786" t="s">
        <v>307</v>
      </c>
      <c r="Q22" s="794" t="s">
        <v>494</v>
      </c>
      <c r="R22" s="795"/>
      <c r="S22" s="795"/>
      <c r="T22" s="795"/>
      <c r="U22" s="795"/>
      <c r="V22" s="601">
        <v>6</v>
      </c>
      <c r="W22" s="393">
        <v>60000</v>
      </c>
      <c r="X22" s="1239">
        <f t="shared" ref="X22:X31" si="4">V22*W22</f>
        <v>360000</v>
      </c>
      <c r="Y22" s="1240"/>
      <c r="Z22" s="378"/>
    </row>
    <row r="23" spans="2:26" ht="21" customHeight="1" x14ac:dyDescent="0.55000000000000004">
      <c r="B23" s="787"/>
      <c r="C23" s="768"/>
      <c r="D23" s="769"/>
      <c r="E23" s="769"/>
      <c r="F23" s="769"/>
      <c r="G23" s="769"/>
      <c r="H23" s="240"/>
      <c r="I23" s="245"/>
      <c r="J23" s="1243">
        <f t="shared" si="3"/>
        <v>0</v>
      </c>
      <c r="K23" s="1244"/>
      <c r="L23" s="241"/>
      <c r="P23" s="787"/>
      <c r="Q23" s="794" t="s">
        <v>495</v>
      </c>
      <c r="R23" s="795"/>
      <c r="S23" s="795"/>
      <c r="T23" s="795"/>
      <c r="U23" s="795"/>
      <c r="V23" s="602">
        <v>6</v>
      </c>
      <c r="W23" s="603">
        <v>20000</v>
      </c>
      <c r="X23" s="1243">
        <f t="shared" si="4"/>
        <v>120000</v>
      </c>
      <c r="Y23" s="1244"/>
      <c r="Z23" s="241"/>
    </row>
    <row r="24" spans="2:26" ht="21" customHeight="1" x14ac:dyDescent="0.55000000000000004">
      <c r="B24" s="787"/>
      <c r="C24" s="768"/>
      <c r="D24" s="769"/>
      <c r="E24" s="769"/>
      <c r="F24" s="769"/>
      <c r="G24" s="769"/>
      <c r="H24" s="240"/>
      <c r="I24" s="245"/>
      <c r="J24" s="1243">
        <f t="shared" ref="J24:J30" si="5">H24*I24</f>
        <v>0</v>
      </c>
      <c r="K24" s="1244"/>
      <c r="L24" s="241"/>
      <c r="P24" s="787"/>
      <c r="Q24" s="794" t="s">
        <v>496</v>
      </c>
      <c r="R24" s="795"/>
      <c r="S24" s="795"/>
      <c r="T24" s="795"/>
      <c r="U24" s="795"/>
      <c r="V24" s="602">
        <v>6</v>
      </c>
      <c r="W24" s="603">
        <v>15000</v>
      </c>
      <c r="X24" s="1243">
        <f t="shared" si="4"/>
        <v>90000</v>
      </c>
      <c r="Y24" s="1244"/>
      <c r="Z24" s="241"/>
    </row>
    <row r="25" spans="2:26" ht="21" customHeight="1" x14ac:dyDescent="0.55000000000000004">
      <c r="B25" s="787"/>
      <c r="C25" s="768"/>
      <c r="D25" s="769"/>
      <c r="E25" s="769"/>
      <c r="F25" s="769"/>
      <c r="G25" s="769"/>
      <c r="H25" s="240"/>
      <c r="I25" s="245"/>
      <c r="J25" s="1243">
        <f t="shared" si="5"/>
        <v>0</v>
      </c>
      <c r="K25" s="1244"/>
      <c r="L25" s="241"/>
      <c r="P25" s="787"/>
      <c r="Q25" s="794" t="s">
        <v>497</v>
      </c>
      <c r="R25" s="795"/>
      <c r="S25" s="795"/>
      <c r="T25" s="795"/>
      <c r="U25" s="795"/>
      <c r="V25" s="602">
        <v>1</v>
      </c>
      <c r="W25" s="603">
        <v>120000</v>
      </c>
      <c r="X25" s="1243">
        <f t="shared" si="4"/>
        <v>120000</v>
      </c>
      <c r="Y25" s="1244"/>
      <c r="Z25" s="241"/>
    </row>
    <row r="26" spans="2:26" ht="21" customHeight="1" x14ac:dyDescent="0.55000000000000004">
      <c r="B26" s="787"/>
      <c r="C26" s="768"/>
      <c r="D26" s="769"/>
      <c r="E26" s="769"/>
      <c r="F26" s="769"/>
      <c r="G26" s="769"/>
      <c r="H26" s="240"/>
      <c r="I26" s="245"/>
      <c r="J26" s="1243">
        <f t="shared" si="5"/>
        <v>0</v>
      </c>
      <c r="K26" s="1244"/>
      <c r="L26" s="241"/>
      <c r="P26" s="787"/>
      <c r="Q26" s="768"/>
      <c r="R26" s="769"/>
      <c r="S26" s="769"/>
      <c r="T26" s="769"/>
      <c r="U26" s="769"/>
      <c r="V26" s="240"/>
      <c r="W26" s="245"/>
      <c r="X26" s="1243">
        <f t="shared" si="4"/>
        <v>0</v>
      </c>
      <c r="Y26" s="1244"/>
      <c r="Z26" s="241"/>
    </row>
    <row r="27" spans="2:26" ht="21" customHeight="1" x14ac:dyDescent="0.55000000000000004">
      <c r="B27" s="787"/>
      <c r="C27" s="768"/>
      <c r="D27" s="769"/>
      <c r="E27" s="769"/>
      <c r="F27" s="769"/>
      <c r="G27" s="769"/>
      <c r="H27" s="240"/>
      <c r="I27" s="245"/>
      <c r="J27" s="1243">
        <f t="shared" si="5"/>
        <v>0</v>
      </c>
      <c r="K27" s="1244"/>
      <c r="L27" s="241"/>
      <c r="P27" s="787"/>
      <c r="Q27" s="768"/>
      <c r="R27" s="769"/>
      <c r="S27" s="769"/>
      <c r="T27" s="769"/>
      <c r="U27" s="769"/>
      <c r="V27" s="240"/>
      <c r="W27" s="245"/>
      <c r="X27" s="1243">
        <f t="shared" si="4"/>
        <v>0</v>
      </c>
      <c r="Y27" s="1244"/>
      <c r="Z27" s="241"/>
    </row>
    <row r="28" spans="2:26" ht="21" customHeight="1" x14ac:dyDescent="0.55000000000000004">
      <c r="B28" s="787"/>
      <c r="C28" s="768"/>
      <c r="D28" s="769"/>
      <c r="E28" s="769"/>
      <c r="F28" s="769"/>
      <c r="G28" s="769"/>
      <c r="H28" s="240"/>
      <c r="I28" s="245"/>
      <c r="J28" s="1243">
        <f t="shared" si="5"/>
        <v>0</v>
      </c>
      <c r="K28" s="1244"/>
      <c r="L28" s="241"/>
      <c r="P28" s="787"/>
      <c r="Q28" s="768"/>
      <c r="R28" s="769"/>
      <c r="S28" s="769"/>
      <c r="T28" s="769"/>
      <c r="U28" s="769"/>
      <c r="V28" s="240"/>
      <c r="W28" s="245"/>
      <c r="X28" s="1243">
        <f t="shared" si="4"/>
        <v>0</v>
      </c>
      <c r="Y28" s="1244"/>
      <c r="Z28" s="241"/>
    </row>
    <row r="29" spans="2:26" ht="21" customHeight="1" x14ac:dyDescent="0.55000000000000004">
      <c r="B29" s="787"/>
      <c r="C29" s="768"/>
      <c r="D29" s="769"/>
      <c r="E29" s="769"/>
      <c r="F29" s="769"/>
      <c r="G29" s="769"/>
      <c r="H29" s="240"/>
      <c r="I29" s="245"/>
      <c r="J29" s="1243">
        <f t="shared" si="5"/>
        <v>0</v>
      </c>
      <c r="K29" s="1244"/>
      <c r="L29" s="241"/>
      <c r="P29" s="787"/>
      <c r="Q29" s="768"/>
      <c r="R29" s="769"/>
      <c r="S29" s="769"/>
      <c r="T29" s="769"/>
      <c r="U29" s="769"/>
      <c r="V29" s="240"/>
      <c r="W29" s="245"/>
      <c r="X29" s="1243">
        <f t="shared" si="4"/>
        <v>0</v>
      </c>
      <c r="Y29" s="1244"/>
      <c r="Z29" s="241"/>
    </row>
    <row r="30" spans="2:26" ht="21" customHeight="1" x14ac:dyDescent="0.55000000000000004">
      <c r="B30" s="787"/>
      <c r="C30" s="768"/>
      <c r="D30" s="769"/>
      <c r="E30" s="769"/>
      <c r="F30" s="769"/>
      <c r="G30" s="769"/>
      <c r="H30" s="240"/>
      <c r="I30" s="245"/>
      <c r="J30" s="1243">
        <f t="shared" si="5"/>
        <v>0</v>
      </c>
      <c r="K30" s="1244"/>
      <c r="L30" s="241"/>
      <c r="P30" s="787"/>
      <c r="Q30" s="768"/>
      <c r="R30" s="769"/>
      <c r="S30" s="769"/>
      <c r="T30" s="769"/>
      <c r="U30" s="769"/>
      <c r="V30" s="240"/>
      <c r="W30" s="245"/>
      <c r="X30" s="1243">
        <f t="shared" si="4"/>
        <v>0</v>
      </c>
      <c r="Y30" s="1244"/>
      <c r="Z30" s="241"/>
    </row>
    <row r="31" spans="2:26" ht="21" customHeight="1" thickBot="1" x14ac:dyDescent="0.6">
      <c r="B31" s="787"/>
      <c r="C31" s="768"/>
      <c r="D31" s="769"/>
      <c r="E31" s="769"/>
      <c r="F31" s="769"/>
      <c r="G31" s="769"/>
      <c r="H31" s="240"/>
      <c r="I31" s="245"/>
      <c r="J31" s="1249">
        <f t="shared" si="3"/>
        <v>0</v>
      </c>
      <c r="K31" s="1250"/>
      <c r="L31" s="241"/>
      <c r="P31" s="787"/>
      <c r="Q31" s="768"/>
      <c r="R31" s="769"/>
      <c r="S31" s="769"/>
      <c r="T31" s="769"/>
      <c r="U31" s="769"/>
      <c r="V31" s="240"/>
      <c r="W31" s="245"/>
      <c r="X31" s="1249">
        <f t="shared" si="4"/>
        <v>0</v>
      </c>
      <c r="Y31" s="1250"/>
      <c r="Z31" s="241"/>
    </row>
    <row r="32" spans="2:26" ht="27" customHeight="1" thickTop="1" thickBot="1" x14ac:dyDescent="0.6">
      <c r="B32" s="772" t="s">
        <v>302</v>
      </c>
      <c r="C32" s="773"/>
      <c r="D32" s="773"/>
      <c r="E32" s="773"/>
      <c r="F32" s="773"/>
      <c r="G32" s="773"/>
      <c r="H32" s="773"/>
      <c r="I32" s="773"/>
      <c r="J32" s="1247">
        <f>SUM(J22:J31)</f>
        <v>0</v>
      </c>
      <c r="K32" s="1248"/>
      <c r="L32" s="242"/>
      <c r="P32" s="772" t="s">
        <v>302</v>
      </c>
      <c r="Q32" s="773"/>
      <c r="R32" s="773"/>
      <c r="S32" s="773"/>
      <c r="T32" s="773"/>
      <c r="U32" s="773"/>
      <c r="V32" s="773"/>
      <c r="W32" s="773"/>
      <c r="X32" s="1247">
        <f>SUM(X22:X31)</f>
        <v>690000</v>
      </c>
      <c r="Y32" s="1248"/>
      <c r="Z32" s="242"/>
    </row>
    <row r="33" spans="2:26" ht="15.75" customHeight="1" thickBot="1" x14ac:dyDescent="0.6">
      <c r="B33" s="243"/>
      <c r="C33" s="243"/>
      <c r="D33" s="243"/>
      <c r="E33" s="243"/>
      <c r="F33" s="243"/>
      <c r="G33" s="243"/>
      <c r="H33" s="243"/>
      <c r="I33" s="243"/>
      <c r="J33" s="243"/>
      <c r="K33" s="243"/>
      <c r="P33" s="243"/>
      <c r="Q33" s="243"/>
      <c r="R33" s="243"/>
      <c r="S33" s="243"/>
      <c r="T33" s="243"/>
      <c r="U33" s="243"/>
      <c r="V33" s="243"/>
      <c r="W33" s="243"/>
      <c r="X33" s="243"/>
      <c r="Y33" s="243"/>
    </row>
    <row r="34" spans="2:26" ht="15.75" customHeight="1" x14ac:dyDescent="0.55000000000000004">
      <c r="B34" s="774"/>
      <c r="C34" s="775"/>
      <c r="D34" s="775"/>
      <c r="E34" s="775"/>
      <c r="F34" s="775"/>
      <c r="G34" s="775"/>
      <c r="H34" s="775"/>
      <c r="I34" s="775"/>
      <c r="J34" s="775"/>
      <c r="K34" s="775"/>
      <c r="L34" s="776"/>
      <c r="P34" s="774" t="s">
        <v>513</v>
      </c>
      <c r="Q34" s="775"/>
      <c r="R34" s="775"/>
      <c r="S34" s="775"/>
      <c r="T34" s="775"/>
      <c r="U34" s="775"/>
      <c r="V34" s="775"/>
      <c r="W34" s="775"/>
      <c r="X34" s="775"/>
      <c r="Y34" s="775"/>
      <c r="Z34" s="776"/>
    </row>
    <row r="35" spans="2:26" ht="15.75" customHeight="1" x14ac:dyDescent="0.55000000000000004">
      <c r="B35" s="777"/>
      <c r="C35" s="778"/>
      <c r="D35" s="778"/>
      <c r="E35" s="778"/>
      <c r="F35" s="778"/>
      <c r="G35" s="778"/>
      <c r="H35" s="778"/>
      <c r="I35" s="778"/>
      <c r="J35" s="778"/>
      <c r="K35" s="778"/>
      <c r="L35" s="779"/>
      <c r="P35" s="777"/>
      <c r="Q35" s="778"/>
      <c r="R35" s="778"/>
      <c r="S35" s="778"/>
      <c r="T35" s="778"/>
      <c r="U35" s="778"/>
      <c r="V35" s="778"/>
      <c r="W35" s="778"/>
      <c r="X35" s="778"/>
      <c r="Y35" s="778"/>
      <c r="Z35" s="779"/>
    </row>
    <row r="36" spans="2:26" ht="15.75" customHeight="1" x14ac:dyDescent="0.55000000000000004">
      <c r="B36" s="777"/>
      <c r="C36" s="778"/>
      <c r="D36" s="778"/>
      <c r="E36" s="778"/>
      <c r="F36" s="778"/>
      <c r="G36" s="778"/>
      <c r="H36" s="778"/>
      <c r="I36" s="778"/>
      <c r="J36" s="778"/>
      <c r="K36" s="778"/>
      <c r="L36" s="779"/>
      <c r="P36" s="777"/>
      <c r="Q36" s="778"/>
      <c r="R36" s="778"/>
      <c r="S36" s="778"/>
      <c r="T36" s="778"/>
      <c r="U36" s="778"/>
      <c r="V36" s="778"/>
      <c r="W36" s="778"/>
      <c r="X36" s="778"/>
      <c r="Y36" s="778"/>
      <c r="Z36" s="779"/>
    </row>
    <row r="37" spans="2:26" ht="15.75" customHeight="1" thickBot="1" x14ac:dyDescent="0.6">
      <c r="B37" s="780"/>
      <c r="C37" s="781"/>
      <c r="D37" s="781"/>
      <c r="E37" s="781"/>
      <c r="F37" s="781"/>
      <c r="G37" s="781"/>
      <c r="H37" s="781"/>
      <c r="I37" s="781"/>
      <c r="J37" s="781"/>
      <c r="K37" s="781"/>
      <c r="L37" s="782"/>
      <c r="P37" s="780"/>
      <c r="Q37" s="781"/>
      <c r="R37" s="781"/>
      <c r="S37" s="781"/>
      <c r="T37" s="781"/>
      <c r="U37" s="781"/>
      <c r="V37" s="781"/>
      <c r="W37" s="781"/>
      <c r="X37" s="781"/>
      <c r="Y37" s="781"/>
      <c r="Z37" s="782"/>
    </row>
    <row r="38" spans="2:26" ht="15.75" customHeight="1" x14ac:dyDescent="0.55000000000000004">
      <c r="B38" s="243"/>
      <c r="C38" s="243"/>
      <c r="D38" s="243"/>
      <c r="E38" s="243"/>
      <c r="F38" s="243"/>
      <c r="G38" s="243"/>
      <c r="H38" s="243"/>
      <c r="I38" s="243"/>
      <c r="J38" s="243"/>
      <c r="K38" s="243"/>
      <c r="P38" s="243"/>
      <c r="Q38" s="243"/>
      <c r="R38" s="243"/>
      <c r="S38" s="243"/>
      <c r="T38" s="243"/>
      <c r="U38" s="243"/>
      <c r="V38" s="243"/>
      <c r="W38" s="243"/>
      <c r="X38" s="243"/>
      <c r="Y38" s="243"/>
    </row>
    <row r="39" spans="2:26" ht="15.75" customHeight="1" x14ac:dyDescent="0.55000000000000004">
      <c r="B39" s="771" t="s">
        <v>515</v>
      </c>
      <c r="C39" s="771"/>
      <c r="D39" s="771"/>
      <c r="E39" s="771"/>
      <c r="F39" s="771"/>
      <c r="G39" s="771"/>
      <c r="H39" s="771"/>
      <c r="I39" s="771"/>
      <c r="J39" s="771"/>
      <c r="K39" s="771"/>
      <c r="L39" s="771"/>
      <c r="P39" s="771" t="s">
        <v>515</v>
      </c>
      <c r="Q39" s="771"/>
      <c r="R39" s="771"/>
      <c r="S39" s="771"/>
      <c r="T39" s="771"/>
      <c r="U39" s="771"/>
      <c r="V39" s="771"/>
      <c r="W39" s="771"/>
      <c r="X39" s="771"/>
      <c r="Y39" s="771"/>
      <c r="Z39" s="771"/>
    </row>
    <row r="40" spans="2:26" ht="25.25" customHeight="1" x14ac:dyDescent="0.55000000000000004">
      <c r="B40" s="1251" t="s">
        <v>517</v>
      </c>
      <c r="C40" s="1252"/>
      <c r="D40" s="1252"/>
      <c r="E40" s="1252"/>
      <c r="F40" s="1252"/>
      <c r="G40" s="1253"/>
      <c r="H40" s="1258" t="s">
        <v>516</v>
      </c>
      <c r="I40" s="1259"/>
      <c r="J40" s="1259"/>
      <c r="K40" s="1259"/>
      <c r="L40" s="1260"/>
      <c r="M40" s="267"/>
      <c r="N40" s="267"/>
      <c r="P40" s="1251" t="s">
        <v>517</v>
      </c>
      <c r="Q40" s="1252"/>
      <c r="R40" s="1252"/>
      <c r="S40" s="1252"/>
      <c r="T40" s="1252"/>
      <c r="U40" s="1253"/>
      <c r="V40" s="1258" t="s">
        <v>516</v>
      </c>
      <c r="W40" s="1259"/>
      <c r="X40" s="1259"/>
      <c r="Y40" s="1259"/>
      <c r="Z40" s="1260"/>
    </row>
    <row r="41" spans="2:26" ht="17.399999999999999" customHeight="1" x14ac:dyDescent="0.55000000000000004">
      <c r="B41" s="794" t="s">
        <v>241</v>
      </c>
      <c r="C41" s="795"/>
      <c r="D41" s="1233"/>
      <c r="E41" s="794" t="s">
        <v>242</v>
      </c>
      <c r="F41" s="795"/>
      <c r="G41" s="1233"/>
      <c r="H41" s="794" t="s">
        <v>241</v>
      </c>
      <c r="I41" s="795"/>
      <c r="J41" s="1233"/>
      <c r="K41" s="770" t="s">
        <v>242</v>
      </c>
      <c r="L41" s="770"/>
      <c r="M41" s="1254"/>
      <c r="N41" s="253"/>
      <c r="P41" s="794" t="s">
        <v>241</v>
      </c>
      <c r="Q41" s="795"/>
      <c r="R41" s="1233"/>
      <c r="S41" s="794" t="s">
        <v>242</v>
      </c>
      <c r="T41" s="795"/>
      <c r="U41" s="1233"/>
      <c r="V41" s="794" t="s">
        <v>241</v>
      </c>
      <c r="W41" s="795"/>
      <c r="X41" s="1233"/>
      <c r="Y41" s="770" t="s">
        <v>242</v>
      </c>
      <c r="Z41" s="770"/>
    </row>
    <row r="42" spans="2:26" ht="27" customHeight="1" x14ac:dyDescent="0.55000000000000004">
      <c r="B42" s="1234">
        <f>J19</f>
        <v>0</v>
      </c>
      <c r="C42" s="1235"/>
      <c r="D42" s="1236"/>
      <c r="E42" s="1234">
        <f>J32</f>
        <v>0</v>
      </c>
      <c r="F42" s="1235"/>
      <c r="G42" s="1236"/>
      <c r="H42" s="1234">
        <f>MIN(J19,1200000)</f>
        <v>0</v>
      </c>
      <c r="I42" s="1235"/>
      <c r="J42" s="1236"/>
      <c r="K42" s="1234">
        <f>MIN(J32,1200000)</f>
        <v>0</v>
      </c>
      <c r="L42" s="1236"/>
      <c r="M42" s="254"/>
      <c r="N42" s="254"/>
      <c r="P42" s="1234">
        <f>X19</f>
        <v>600000</v>
      </c>
      <c r="Q42" s="1235"/>
      <c r="R42" s="1236"/>
      <c r="S42" s="1234">
        <f>X32</f>
        <v>690000</v>
      </c>
      <c r="T42" s="1235"/>
      <c r="U42" s="1236"/>
      <c r="V42" s="1234">
        <f>MIN(X19,1200000)</f>
        <v>600000</v>
      </c>
      <c r="W42" s="1235"/>
      <c r="X42" s="1236"/>
      <c r="Y42" s="1234">
        <f>MIN(X32,1200000)</f>
        <v>690000</v>
      </c>
      <c r="Z42" s="1236"/>
    </row>
    <row r="43" spans="2:26" ht="27" customHeight="1" x14ac:dyDescent="0.55000000000000004">
      <c r="B43" s="793" t="s">
        <v>524</v>
      </c>
      <c r="C43" s="793"/>
      <c r="D43" s="793"/>
      <c r="E43" s="793"/>
      <c r="F43" s="793"/>
      <c r="G43" s="793"/>
      <c r="H43" s="793"/>
      <c r="I43" s="793"/>
      <c r="J43" s="793"/>
      <c r="K43" s="604"/>
      <c r="P43" s="793" t="s">
        <v>524</v>
      </c>
      <c r="Q43" s="793"/>
      <c r="R43" s="793"/>
      <c r="S43" s="793"/>
      <c r="T43" s="793"/>
      <c r="U43" s="793"/>
      <c r="V43" s="793"/>
      <c r="W43" s="793"/>
      <c r="X43" s="793"/>
      <c r="Y43" s="604"/>
    </row>
  </sheetData>
  <sheetProtection algorithmName="SHA-512" hashValue="aCVFVk38PjfMA8eqtRsNqgZGYHKVq+RVnJpRFz5AfzDQAefbICh+za3noUXE4mhQpJ77/R7ndzAnh0L2Jioo3Q==" saltValue="+CqkB3+PUjL3pgvcsU20dQ==" spinCount="100000" sheet="1" objects="1" scenarios="1"/>
  <mergeCells count="134">
    <mergeCell ref="P42:R42"/>
    <mergeCell ref="S42:U42"/>
    <mergeCell ref="V42:X42"/>
    <mergeCell ref="Y42:Z42"/>
    <mergeCell ref="P43:X43"/>
    <mergeCell ref="P34:Z37"/>
    <mergeCell ref="P39:Z39"/>
    <mergeCell ref="P40:U40"/>
    <mergeCell ref="V40:Z40"/>
    <mergeCell ref="P41:R41"/>
    <mergeCell ref="S41:U41"/>
    <mergeCell ref="V41:X41"/>
    <mergeCell ref="Y41:Z41"/>
    <mergeCell ref="Q30:U30"/>
    <mergeCell ref="X30:Y30"/>
    <mergeCell ref="Q31:U31"/>
    <mergeCell ref="X31:Y31"/>
    <mergeCell ref="P32:W32"/>
    <mergeCell ref="X32:Y32"/>
    <mergeCell ref="X27:Y27"/>
    <mergeCell ref="Q28:U28"/>
    <mergeCell ref="X28:Y28"/>
    <mergeCell ref="Q29:U29"/>
    <mergeCell ref="X29:Y29"/>
    <mergeCell ref="P19:W19"/>
    <mergeCell ref="X19:Y19"/>
    <mergeCell ref="Q21:U21"/>
    <mergeCell ref="X21:Y21"/>
    <mergeCell ref="P22:P31"/>
    <mergeCell ref="Q22:U22"/>
    <mergeCell ref="X22:Y22"/>
    <mergeCell ref="Q23:U23"/>
    <mergeCell ref="X23:Y23"/>
    <mergeCell ref="Q24:U24"/>
    <mergeCell ref="X24:Y24"/>
    <mergeCell ref="Q25:U25"/>
    <mergeCell ref="X25:Y25"/>
    <mergeCell ref="Q26:U26"/>
    <mergeCell ref="X26:Y26"/>
    <mergeCell ref="Q27:U27"/>
    <mergeCell ref="X16:Y16"/>
    <mergeCell ref="Q17:U17"/>
    <mergeCell ref="X17:Y17"/>
    <mergeCell ref="Q18:U18"/>
    <mergeCell ref="X18:Y18"/>
    <mergeCell ref="P9:P18"/>
    <mergeCell ref="Q9:U9"/>
    <mergeCell ref="X9:Y9"/>
    <mergeCell ref="Q10:U10"/>
    <mergeCell ref="X10:Y10"/>
    <mergeCell ref="Q11:U11"/>
    <mergeCell ref="X11:Y11"/>
    <mergeCell ref="Q12:U12"/>
    <mergeCell ref="X12:Y12"/>
    <mergeCell ref="Q13:U13"/>
    <mergeCell ref="X13:Y13"/>
    <mergeCell ref="Q14:U14"/>
    <mergeCell ref="X14:Y14"/>
    <mergeCell ref="Q15:U15"/>
    <mergeCell ref="X15:Y15"/>
    <mergeCell ref="Q16:U16"/>
    <mergeCell ref="P2:Z2"/>
    <mergeCell ref="P4:Z4"/>
    <mergeCell ref="P5:Z5"/>
    <mergeCell ref="P6:U6"/>
    <mergeCell ref="Q8:U8"/>
    <mergeCell ref="X8:Y8"/>
    <mergeCell ref="K42:L42"/>
    <mergeCell ref="E42:G42"/>
    <mergeCell ref="B39:L39"/>
    <mergeCell ref="B40:G40"/>
    <mergeCell ref="B41:D41"/>
    <mergeCell ref="E41:G41"/>
    <mergeCell ref="H41:J41"/>
    <mergeCell ref="K41:L41"/>
    <mergeCell ref="H40:L40"/>
    <mergeCell ref="J23:K23"/>
    <mergeCell ref="J24:K24"/>
    <mergeCell ref="J25:K25"/>
    <mergeCell ref="J26:K26"/>
    <mergeCell ref="J27:K27"/>
    <mergeCell ref="B42:D42"/>
    <mergeCell ref="H42:J42"/>
    <mergeCell ref="J8:K8"/>
    <mergeCell ref="J21:K21"/>
    <mergeCell ref="J9:K9"/>
    <mergeCell ref="J10:K10"/>
    <mergeCell ref="J11:K11"/>
    <mergeCell ref="J12:K12"/>
    <mergeCell ref="J13:K13"/>
    <mergeCell ref="J14:K14"/>
    <mergeCell ref="J15:K15"/>
    <mergeCell ref="J16:K16"/>
    <mergeCell ref="J17:K17"/>
    <mergeCell ref="J18:K18"/>
    <mergeCell ref="J19:K19"/>
    <mergeCell ref="J22:K22"/>
    <mergeCell ref="B2:L2"/>
    <mergeCell ref="B43:J43"/>
    <mergeCell ref="C21:G21"/>
    <mergeCell ref="B22:B31"/>
    <mergeCell ref="C22:G22"/>
    <mergeCell ref="C23:G23"/>
    <mergeCell ref="C24:G24"/>
    <mergeCell ref="C25:G25"/>
    <mergeCell ref="C13:G13"/>
    <mergeCell ref="C28:G28"/>
    <mergeCell ref="C29:G29"/>
    <mergeCell ref="B19:I19"/>
    <mergeCell ref="B4:L4"/>
    <mergeCell ref="B5:L5"/>
    <mergeCell ref="C14:G14"/>
    <mergeCell ref="C15:G15"/>
    <mergeCell ref="C16:G16"/>
    <mergeCell ref="B6:G6"/>
    <mergeCell ref="C17:G17"/>
    <mergeCell ref="C18:G18"/>
    <mergeCell ref="C8:G8"/>
    <mergeCell ref="B9:B18"/>
    <mergeCell ref="C9:G9"/>
    <mergeCell ref="C10:G10"/>
    <mergeCell ref="C11:G11"/>
    <mergeCell ref="C12:G12"/>
    <mergeCell ref="C26:G26"/>
    <mergeCell ref="C27:G27"/>
    <mergeCell ref="B32:I32"/>
    <mergeCell ref="C30:G30"/>
    <mergeCell ref="C31:G31"/>
    <mergeCell ref="B34:L37"/>
    <mergeCell ref="J28:K28"/>
    <mergeCell ref="J29:K29"/>
    <mergeCell ref="J30:K30"/>
    <mergeCell ref="J31:K31"/>
    <mergeCell ref="J32:K32"/>
  </mergeCells>
  <phoneticPr fontId="4"/>
  <dataValidations count="3">
    <dataValidation type="textLength" imeMode="disabled" operator="equal" allowBlank="1" showInputMessage="1" showErrorMessage="1" errorTitle="文字数エラー" error="SII登録型番の７文字で登録してください。" sqref="D65521:D65547 D983025:D983051 D917489:D917515 D851953:D851979 D786417:D786443 D720881:D720907 D655345:D655371 D589809:D589835 D524273:D524299 D458737:D458763 D393201:D393227 D327665:D327691 D262129:D262155 D196593:D196619 D131057:D131083 R65521:R65547 R983025:R983051 R917489:R917515 R851953:R851979 R786417:R786443 R720881:R720907 R655345:R655371 R589809:R589835 R524273:R524299 R458737:R458763 R393201:R393227 R327665:R327691 R262129:R262155 R196593:R196619 R131057:R131083" xr:uid="{00000000-0002-0000-0300-000002000000}">
      <formula1>7</formula1>
    </dataValidation>
    <dataValidation type="custom" imeMode="disabled" allowBlank="1" showInputMessage="1" showErrorMessage="1" errorTitle="入力エラー" error="小数点以下第一位を切り捨てで入力して下さい。" sqref="H65521:K65547 H983025:K983051 H917489:K917515 H851953:K851979 H786417:K786443 H720881:K720907 H655345:K655371 H589809:K589835 H524273:K524299 H458737:K458763 H393201:K393227 H327665:K327691 H262129:K262155 H196593:K196619 H131057:K131083 J9:J18 J22:J31 V65521:Y65547 V983025:Y983051 V917489:Y917515 V851953:Y851979 V786417:Y786443 V720881:Y720907 V655345:Y655371 V589809:Y589835 V524273:Y524299 V458737:Y458763 V393201:Y393227 V327665:Y327691 V262129:Y262155 V196593:Y196619 V131057:Y131083 X9:X18 X22:X31" xr:uid="{00000000-0002-0000-0300-000003000000}">
      <formula1>H9-ROUNDDOWN(H9,0)=0</formula1>
    </dataValidation>
    <dataValidation imeMode="disabled" allowBlank="1" showInputMessage="1" showErrorMessage="1" sqref="I131087:I131101 I196623:I196637 I262159:I262173 I327695:I327709 I393231:I393245 I458767:I458781 I524303:I524317 I589839:I589853 I655375:I655389 I720911:I720925 I786447:I786461 I851983:I851997 I917519:I917533 I983055:I983069 I65551:I65565 W131087:W131101 W196623:W196637 W262159:W262173 W327695:W327709 W393231:W393245 W458767:W458781 W524303:W524317 W589839:W589853 W655375:W655389 W720911:W720925 W786447:W786461 W851983:W851997 W917519:W917533 W983055:W983069 W65551:W65565" xr:uid="{00000000-0002-0000-0300-000004000000}"/>
  </dataValidations>
  <printOptions horizontalCentered="1" verticalCentered="1"/>
  <pageMargins left="0.59055118110236227" right="0.59055118110236227" top="0.39370078740157483" bottom="0.39370078740157483" header="0.31496062992125984" footer="0.31496062992125984"/>
  <pageSetup paperSize="9" scale="3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I159"/>
  <sheetViews>
    <sheetView showGridLines="0" showZeros="0" zoomScaleNormal="100" workbookViewId="0">
      <pane ySplit="8" topLeftCell="A9" activePane="bottomLeft" state="frozen"/>
      <selection pane="bottomLeft"/>
    </sheetView>
  </sheetViews>
  <sheetFormatPr defaultColWidth="9" defaultRowHeight="12" x14ac:dyDescent="0.55000000000000004"/>
  <cols>
    <col min="1" max="1" width="11" style="172" customWidth="1"/>
    <col min="2" max="2" width="11.6640625" style="172" customWidth="1"/>
    <col min="3" max="3" width="11" style="172" customWidth="1"/>
    <col min="4" max="4" width="25.33203125" style="172" customWidth="1"/>
    <col min="5" max="5" width="10.58203125" style="172" customWidth="1"/>
    <col min="6" max="6" width="5.4140625" style="172" customWidth="1"/>
    <col min="7" max="7" width="13.6640625" style="172" customWidth="1"/>
    <col min="8" max="8" width="14.5" style="172" customWidth="1"/>
    <col min="9" max="9" width="5" style="172" customWidth="1"/>
    <col min="10" max="10" width="8.58203125" style="172" customWidth="1"/>
    <col min="11" max="11" width="5" style="172" customWidth="1"/>
    <col min="12" max="12" width="8.58203125" style="172" customWidth="1"/>
    <col min="13" max="13" width="5" style="172" customWidth="1"/>
    <col min="14" max="14" width="8.58203125" style="172" customWidth="1"/>
    <col min="15" max="15" width="5" style="172" customWidth="1"/>
    <col min="16" max="16" width="8.58203125" style="172" customWidth="1"/>
    <col min="17" max="17" width="5" style="172" customWidth="1"/>
    <col min="18" max="18" width="8.58203125" style="172" customWidth="1"/>
    <col min="19" max="19" width="5" style="172" customWidth="1"/>
    <col min="20" max="20" width="8.58203125" style="172" customWidth="1"/>
    <col min="21" max="21" width="5" style="172" customWidth="1"/>
    <col min="22" max="22" width="8.58203125" style="172" customWidth="1"/>
    <col min="23" max="23" width="5" style="172" customWidth="1"/>
    <col min="24" max="24" width="8.58203125" style="172" customWidth="1"/>
    <col min="25" max="25" width="5" style="172" customWidth="1"/>
    <col min="26" max="26" width="8.58203125" style="172" customWidth="1"/>
    <col min="27" max="27" width="5" style="172" customWidth="1"/>
    <col min="28" max="28" width="8.58203125" style="172" customWidth="1"/>
    <col min="29" max="29" width="5.6640625" style="172" customWidth="1"/>
    <col min="30" max="30" width="1.5" style="172" customWidth="1"/>
    <col min="31" max="32" width="9" style="172"/>
    <col min="33" max="33" width="11" style="172" customWidth="1"/>
    <col min="34" max="34" width="11.83203125" style="172" customWidth="1"/>
    <col min="35" max="35" width="11" style="172" customWidth="1"/>
    <col min="36" max="36" width="25.5" style="172" customWidth="1"/>
    <col min="37" max="37" width="10.58203125" style="172" customWidth="1"/>
    <col min="38" max="38" width="5.4140625" style="172" customWidth="1"/>
    <col min="39" max="39" width="14" style="172" customWidth="1"/>
    <col min="40" max="40" width="14.5" style="172" customWidth="1"/>
    <col min="41" max="41" width="5.08203125" style="172" customWidth="1"/>
    <col min="42" max="42" width="8.5" style="172" customWidth="1"/>
    <col min="43" max="43" width="5.08203125" style="172" customWidth="1"/>
    <col min="44" max="44" width="8.5" style="172" customWidth="1"/>
    <col min="45" max="45" width="5.08203125" style="172" customWidth="1"/>
    <col min="46" max="46" width="8.5" style="172" customWidth="1"/>
    <col min="47" max="47" width="5.08203125" style="172" customWidth="1"/>
    <col min="48" max="48" width="8.5" style="172" customWidth="1"/>
    <col min="49" max="49" width="5.08203125" style="172" customWidth="1"/>
    <col min="50" max="50" width="8.5" style="172" customWidth="1"/>
    <col min="51" max="51" width="5.08203125" style="172" customWidth="1"/>
    <col min="52" max="52" width="8.5" style="172" customWidth="1"/>
    <col min="53" max="53" width="5.08203125" style="172" customWidth="1"/>
    <col min="54" max="54" width="8.5" style="172" customWidth="1"/>
    <col min="55" max="55" width="5.08203125" style="172" customWidth="1"/>
    <col min="56" max="56" width="8.5" style="172" customWidth="1"/>
    <col min="57" max="57" width="6.6640625" style="172" customWidth="1"/>
    <col min="58" max="58" width="8.5" style="172" customWidth="1"/>
    <col min="59" max="16384" width="9" style="172"/>
  </cols>
  <sheetData>
    <row r="1" spans="1:61" ht="20" customHeight="1" x14ac:dyDescent="0.55000000000000004">
      <c r="A1" s="340" t="s">
        <v>254</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316"/>
      <c r="AB1" s="341" t="s">
        <v>287</v>
      </c>
      <c r="AG1" s="340" t="s">
        <v>254</v>
      </c>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316"/>
      <c r="BH1" s="341" t="s">
        <v>287</v>
      </c>
    </row>
    <row r="2" spans="1:61" ht="27" customHeight="1" x14ac:dyDescent="0.55000000000000004">
      <c r="A2" s="952" t="s">
        <v>367</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G2" s="952" t="s">
        <v>367</v>
      </c>
      <c r="AH2" s="952"/>
      <c r="AI2" s="952"/>
      <c r="AJ2" s="952"/>
      <c r="AK2" s="952"/>
      <c r="AL2" s="952"/>
      <c r="AM2" s="952"/>
      <c r="AN2" s="952"/>
      <c r="AO2" s="952"/>
      <c r="AP2" s="952"/>
      <c r="AQ2" s="952"/>
      <c r="AR2" s="952"/>
      <c r="AS2" s="952"/>
      <c r="AT2" s="952"/>
      <c r="AU2" s="952"/>
      <c r="AV2" s="952"/>
      <c r="AW2" s="952"/>
      <c r="AX2" s="952"/>
      <c r="AY2" s="952"/>
      <c r="AZ2" s="952"/>
      <c r="BA2" s="952"/>
      <c r="BB2" s="952"/>
      <c r="BC2" s="952"/>
      <c r="BD2" s="952"/>
      <c r="BE2" s="952"/>
      <c r="BF2" s="952"/>
      <c r="BG2" s="952"/>
      <c r="BH2" s="952"/>
      <c r="BI2" s="952"/>
    </row>
    <row r="3" spans="1:61" ht="5.4" customHeight="1" x14ac:dyDescent="0.5500000000000000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row>
    <row r="4" spans="1:61" ht="19.25" customHeight="1" x14ac:dyDescent="0.55000000000000004">
      <c r="A4" s="340" t="s">
        <v>262</v>
      </c>
      <c r="B4" s="317"/>
      <c r="C4" s="317"/>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184"/>
      <c r="AG4" s="340" t="s">
        <v>262</v>
      </c>
      <c r="AH4" s="317"/>
      <c r="AI4" s="317"/>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184"/>
    </row>
    <row r="5" spans="1:61" ht="19.25" customHeight="1" x14ac:dyDescent="0.55000000000000004">
      <c r="A5" s="340" t="s">
        <v>469</v>
      </c>
      <c r="B5" s="317"/>
      <c r="C5" s="317"/>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185"/>
      <c r="AG5" s="340" t="s">
        <v>255</v>
      </c>
      <c r="AH5" s="317"/>
      <c r="AI5" s="317"/>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185"/>
    </row>
    <row r="6" spans="1:61" ht="5.4" customHeight="1" thickBot="1" x14ac:dyDescent="0.6">
      <c r="A6" s="176"/>
      <c r="B6" s="177"/>
      <c r="C6" s="177"/>
      <c r="D6" s="177"/>
      <c r="E6" s="177"/>
      <c r="F6" s="177"/>
      <c r="G6" s="177"/>
      <c r="H6" s="177"/>
      <c r="I6" s="177"/>
      <c r="J6" s="178"/>
      <c r="K6" s="179"/>
      <c r="L6" s="178"/>
      <c r="M6" s="179"/>
      <c r="N6" s="178"/>
      <c r="O6" s="179"/>
      <c r="P6" s="178"/>
      <c r="Q6" s="179"/>
      <c r="R6" s="178"/>
      <c r="S6" s="179"/>
      <c r="T6" s="178"/>
      <c r="U6" s="179"/>
      <c r="V6" s="178"/>
      <c r="W6" s="179"/>
      <c r="X6" s="178"/>
      <c r="Y6" s="179"/>
      <c r="Z6" s="178"/>
      <c r="AA6" s="179"/>
      <c r="AB6" s="180"/>
      <c r="AC6" s="181"/>
      <c r="AG6" s="176"/>
      <c r="AH6" s="177"/>
      <c r="AI6" s="177"/>
      <c r="AJ6" s="177"/>
      <c r="AK6" s="177"/>
      <c r="AL6" s="177"/>
      <c r="AM6" s="177"/>
      <c r="AN6" s="177"/>
      <c r="AO6" s="177"/>
      <c r="AP6" s="178"/>
      <c r="AQ6" s="179"/>
      <c r="AR6" s="178"/>
      <c r="AS6" s="179"/>
      <c r="AT6" s="178"/>
      <c r="AU6" s="179"/>
      <c r="AV6" s="178"/>
      <c r="AW6" s="179"/>
      <c r="AX6" s="178"/>
      <c r="AY6" s="179"/>
      <c r="AZ6" s="178"/>
      <c r="BA6" s="179"/>
      <c r="BB6" s="178"/>
      <c r="BC6" s="179"/>
      <c r="BD6" s="178"/>
      <c r="BE6" s="179"/>
      <c r="BF6" s="178"/>
      <c r="BG6" s="179"/>
      <c r="BH6" s="180"/>
      <c r="BI6" s="181"/>
    </row>
    <row r="7" spans="1:61" ht="21" customHeight="1" thickBot="1" x14ac:dyDescent="0.6">
      <c r="A7" s="342" t="s">
        <v>468</v>
      </c>
      <c r="B7" s="320"/>
      <c r="C7" s="320"/>
      <c r="D7" s="177"/>
      <c r="E7" s="177"/>
      <c r="F7" s="177"/>
      <c r="G7" s="177"/>
      <c r="H7" s="343" t="s">
        <v>263</v>
      </c>
      <c r="I7" s="321"/>
      <c r="J7" s="322"/>
      <c r="K7" s="322"/>
      <c r="L7" s="322"/>
      <c r="M7" s="322"/>
      <c r="N7" s="322"/>
      <c r="O7" s="322"/>
      <c r="P7" s="322"/>
      <c r="Q7" s="322"/>
      <c r="R7" s="322"/>
      <c r="S7" s="322"/>
      <c r="T7" s="322"/>
      <c r="U7" s="322"/>
      <c r="V7" s="322"/>
      <c r="W7" s="322"/>
      <c r="X7" s="322"/>
      <c r="Y7" s="322"/>
      <c r="Z7" s="322"/>
      <c r="AA7" s="323"/>
      <c r="AB7" s="323"/>
      <c r="AG7" s="319"/>
      <c r="AH7" s="320"/>
      <c r="AI7" s="320"/>
      <c r="AJ7" s="177"/>
      <c r="AK7" s="177"/>
      <c r="AL7" s="177"/>
      <c r="AM7" s="177"/>
      <c r="AN7" s="343" t="s">
        <v>263</v>
      </c>
      <c r="AO7" s="321"/>
      <c r="AP7" s="322"/>
      <c r="AQ7" s="322"/>
      <c r="AR7" s="322"/>
      <c r="AS7" s="322"/>
      <c r="AT7" s="322"/>
      <c r="AU7" s="322"/>
      <c r="AV7" s="322"/>
      <c r="AW7" s="322"/>
      <c r="AX7" s="322"/>
      <c r="AY7" s="322"/>
      <c r="AZ7" s="322"/>
      <c r="BA7" s="322"/>
      <c r="BB7" s="322"/>
      <c r="BC7" s="322"/>
      <c r="BD7" s="322"/>
      <c r="BE7" s="322"/>
      <c r="BF7" s="322"/>
      <c r="BG7" s="323"/>
      <c r="BH7" s="323"/>
    </row>
    <row r="8" spans="1:61" ht="21" customHeight="1" thickTop="1" thickBot="1" x14ac:dyDescent="0.6">
      <c r="A8" s="953" t="s">
        <v>264</v>
      </c>
      <c r="B8" s="954"/>
      <c r="C8" s="954"/>
      <c r="D8" s="954"/>
      <c r="E8" s="954"/>
      <c r="F8" s="954"/>
      <c r="G8" s="955"/>
      <c r="H8" s="374">
        <f>COUNTA(I8:AB8)</f>
        <v>0</v>
      </c>
      <c r="I8" s="1015"/>
      <c r="J8" s="1016"/>
      <c r="K8" s="1017"/>
      <c r="L8" s="1016"/>
      <c r="M8" s="1017"/>
      <c r="N8" s="1016"/>
      <c r="O8" s="1017"/>
      <c r="P8" s="1016"/>
      <c r="Q8" s="1017"/>
      <c r="R8" s="1016"/>
      <c r="S8" s="1017"/>
      <c r="T8" s="1016"/>
      <c r="U8" s="1017"/>
      <c r="V8" s="1016"/>
      <c r="W8" s="1017"/>
      <c r="X8" s="1016"/>
      <c r="Y8" s="1017"/>
      <c r="Z8" s="1016"/>
      <c r="AA8" s="1017"/>
      <c r="AB8" s="1018"/>
      <c r="AD8" s="173"/>
      <c r="AG8" s="953" t="s">
        <v>264</v>
      </c>
      <c r="AH8" s="954"/>
      <c r="AI8" s="954"/>
      <c r="AJ8" s="954"/>
      <c r="AK8" s="954"/>
      <c r="AL8" s="954"/>
      <c r="AM8" s="955"/>
      <c r="AN8" s="375">
        <f>COUNTA(AO8:BH8)</f>
        <v>6</v>
      </c>
      <c r="AO8" s="956" t="s">
        <v>461</v>
      </c>
      <c r="AP8" s="957"/>
      <c r="AQ8" s="956" t="s">
        <v>462</v>
      </c>
      <c r="AR8" s="957"/>
      <c r="AS8" s="956" t="s">
        <v>463</v>
      </c>
      <c r="AT8" s="957"/>
      <c r="AU8" s="956" t="s">
        <v>464</v>
      </c>
      <c r="AV8" s="957"/>
      <c r="AW8" s="956" t="s">
        <v>465</v>
      </c>
      <c r="AX8" s="957"/>
      <c r="AY8" s="956" t="s">
        <v>466</v>
      </c>
      <c r="AZ8" s="957"/>
      <c r="BA8" s="961"/>
      <c r="BB8" s="962"/>
      <c r="BC8" s="961"/>
      <c r="BD8" s="962"/>
      <c r="BE8" s="961"/>
      <c r="BF8" s="962"/>
      <c r="BG8" s="963"/>
      <c r="BH8" s="964"/>
    </row>
    <row r="9" spans="1:61" ht="21" customHeight="1" thickTop="1" x14ac:dyDescent="0.55000000000000004">
      <c r="A9" s="930" t="s">
        <v>288</v>
      </c>
      <c r="B9" s="931"/>
      <c r="C9" s="931"/>
      <c r="D9" s="931"/>
      <c r="E9" s="931"/>
      <c r="F9" s="931"/>
      <c r="G9" s="932"/>
      <c r="H9" s="174">
        <f>SUM(I9:AB9)</f>
        <v>0</v>
      </c>
      <c r="I9" s="1021"/>
      <c r="J9" s="958"/>
      <c r="K9" s="1019"/>
      <c r="L9" s="958"/>
      <c r="M9" s="1019"/>
      <c r="N9" s="958"/>
      <c r="O9" s="1019"/>
      <c r="P9" s="958"/>
      <c r="Q9" s="1019"/>
      <c r="R9" s="958"/>
      <c r="S9" s="1019"/>
      <c r="T9" s="958"/>
      <c r="U9" s="1019"/>
      <c r="V9" s="958"/>
      <c r="W9" s="1019"/>
      <c r="X9" s="958"/>
      <c r="Y9" s="1019"/>
      <c r="Z9" s="958"/>
      <c r="AA9" s="1019"/>
      <c r="AB9" s="1020"/>
      <c r="AD9" s="173"/>
      <c r="AG9" s="930" t="s">
        <v>288</v>
      </c>
      <c r="AH9" s="931"/>
      <c r="AI9" s="931"/>
      <c r="AJ9" s="931"/>
      <c r="AK9" s="931"/>
      <c r="AL9" s="931"/>
      <c r="AM9" s="932"/>
      <c r="AN9" s="284">
        <f>SUM(AO9:BH9)</f>
        <v>100</v>
      </c>
      <c r="AO9" s="933">
        <v>40</v>
      </c>
      <c r="AP9" s="934"/>
      <c r="AQ9" s="933">
        <v>20</v>
      </c>
      <c r="AR9" s="934"/>
      <c r="AS9" s="933">
        <v>10</v>
      </c>
      <c r="AT9" s="934"/>
      <c r="AU9" s="933">
        <v>10</v>
      </c>
      <c r="AV9" s="934"/>
      <c r="AW9" s="933">
        <v>5</v>
      </c>
      <c r="AX9" s="934"/>
      <c r="AY9" s="933">
        <v>15</v>
      </c>
      <c r="AZ9" s="934"/>
      <c r="BA9" s="958"/>
      <c r="BB9" s="959"/>
      <c r="BC9" s="958"/>
      <c r="BD9" s="959"/>
      <c r="BE9" s="958"/>
      <c r="BF9" s="959"/>
      <c r="BG9" s="958"/>
      <c r="BH9" s="960"/>
    </row>
    <row r="10" spans="1:61" ht="21" customHeight="1" x14ac:dyDescent="0.55000000000000004">
      <c r="A10" s="948" t="s">
        <v>289</v>
      </c>
      <c r="B10" s="949"/>
      <c r="C10" s="949"/>
      <c r="D10" s="949"/>
      <c r="E10" s="949"/>
      <c r="F10" s="949"/>
      <c r="G10" s="1008"/>
      <c r="H10" s="226">
        <f>SUM(I10:AB10)</f>
        <v>0</v>
      </c>
      <c r="I10" s="1009"/>
      <c r="J10" s="998"/>
      <c r="K10" s="996"/>
      <c r="L10" s="998"/>
      <c r="M10" s="996"/>
      <c r="N10" s="998"/>
      <c r="O10" s="996"/>
      <c r="P10" s="998"/>
      <c r="Q10" s="996"/>
      <c r="R10" s="998"/>
      <c r="S10" s="996"/>
      <c r="T10" s="998"/>
      <c r="U10" s="996"/>
      <c r="V10" s="998"/>
      <c r="W10" s="996"/>
      <c r="X10" s="998"/>
      <c r="Y10" s="996"/>
      <c r="Z10" s="998"/>
      <c r="AA10" s="996"/>
      <c r="AB10" s="997"/>
      <c r="AD10" s="173"/>
      <c r="AG10" s="948" t="s">
        <v>289</v>
      </c>
      <c r="AH10" s="949"/>
      <c r="AI10" s="949"/>
      <c r="AJ10" s="949"/>
      <c r="AK10" s="949"/>
      <c r="AL10" s="949"/>
      <c r="AM10" s="949"/>
      <c r="AN10" s="285">
        <f>SUM(AO10:BH10)</f>
        <v>100</v>
      </c>
      <c r="AO10" s="950">
        <v>40</v>
      </c>
      <c r="AP10" s="951"/>
      <c r="AQ10" s="935">
        <v>20</v>
      </c>
      <c r="AR10" s="935"/>
      <c r="AS10" s="935">
        <v>10</v>
      </c>
      <c r="AT10" s="935"/>
      <c r="AU10" s="935">
        <v>10</v>
      </c>
      <c r="AV10" s="935"/>
      <c r="AW10" s="935">
        <v>5</v>
      </c>
      <c r="AX10" s="935"/>
      <c r="AY10" s="935">
        <v>15</v>
      </c>
      <c r="AZ10" s="935"/>
      <c r="BA10" s="922"/>
      <c r="BB10" s="922"/>
      <c r="BC10" s="922"/>
      <c r="BD10" s="922"/>
      <c r="BE10" s="922"/>
      <c r="BF10" s="922"/>
      <c r="BG10" s="922"/>
      <c r="BH10" s="923"/>
    </row>
    <row r="11" spans="1:61" ht="21" customHeight="1" x14ac:dyDescent="0.55000000000000004">
      <c r="A11" s="948" t="s">
        <v>290</v>
      </c>
      <c r="B11" s="949"/>
      <c r="C11" s="949"/>
      <c r="D11" s="949"/>
      <c r="E11" s="949"/>
      <c r="F11" s="949"/>
      <c r="G11" s="1008"/>
      <c r="H11" s="226">
        <f t="shared" ref="H11:H12" si="0">SUM(I11:AB11)</f>
        <v>0</v>
      </c>
      <c r="I11" s="1009"/>
      <c r="J11" s="998"/>
      <c r="K11" s="996"/>
      <c r="L11" s="998"/>
      <c r="M11" s="996"/>
      <c r="N11" s="998"/>
      <c r="O11" s="996"/>
      <c r="P11" s="998"/>
      <c r="Q11" s="996"/>
      <c r="R11" s="998"/>
      <c r="S11" s="996"/>
      <c r="T11" s="998"/>
      <c r="U11" s="996"/>
      <c r="V11" s="998"/>
      <c r="W11" s="996"/>
      <c r="X11" s="998"/>
      <c r="Y11" s="996"/>
      <c r="Z11" s="998"/>
      <c r="AA11" s="996"/>
      <c r="AB11" s="997"/>
      <c r="AD11" s="173"/>
      <c r="AG11" s="948" t="s">
        <v>290</v>
      </c>
      <c r="AH11" s="949"/>
      <c r="AI11" s="949"/>
      <c r="AJ11" s="949"/>
      <c r="AK11" s="949"/>
      <c r="AL11" s="949"/>
      <c r="AM11" s="949"/>
      <c r="AN11" s="285">
        <f t="shared" ref="AN11:AN12" si="1">SUM(AO11:BH11)</f>
        <v>70</v>
      </c>
      <c r="AO11" s="950">
        <v>30</v>
      </c>
      <c r="AP11" s="951"/>
      <c r="AQ11" s="935">
        <v>10</v>
      </c>
      <c r="AR11" s="935"/>
      <c r="AS11" s="935">
        <v>5</v>
      </c>
      <c r="AT11" s="935"/>
      <c r="AU11" s="935">
        <v>10</v>
      </c>
      <c r="AV11" s="935"/>
      <c r="AW11" s="935">
        <v>5</v>
      </c>
      <c r="AX11" s="935"/>
      <c r="AY11" s="935">
        <v>10</v>
      </c>
      <c r="AZ11" s="935"/>
      <c r="BA11" s="922"/>
      <c r="BB11" s="922"/>
      <c r="BC11" s="922"/>
      <c r="BD11" s="922"/>
      <c r="BE11" s="922"/>
      <c r="BF11" s="922"/>
      <c r="BG11" s="922"/>
      <c r="BH11" s="923"/>
    </row>
    <row r="12" spans="1:61" ht="21" customHeight="1" thickBot="1" x14ac:dyDescent="0.6">
      <c r="A12" s="1022" t="s">
        <v>308</v>
      </c>
      <c r="B12" s="1023"/>
      <c r="C12" s="1023"/>
      <c r="D12" s="1023"/>
      <c r="E12" s="1023"/>
      <c r="F12" s="1023"/>
      <c r="G12" s="1024"/>
      <c r="H12" s="226">
        <f t="shared" si="0"/>
        <v>0</v>
      </c>
      <c r="I12" s="1025"/>
      <c r="J12" s="1000"/>
      <c r="K12" s="999"/>
      <c r="L12" s="1000"/>
      <c r="M12" s="999"/>
      <c r="N12" s="1000"/>
      <c r="O12" s="999"/>
      <c r="P12" s="1000"/>
      <c r="Q12" s="999"/>
      <c r="R12" s="1000"/>
      <c r="S12" s="999"/>
      <c r="T12" s="1000"/>
      <c r="U12" s="999"/>
      <c r="V12" s="1000"/>
      <c r="W12" s="999"/>
      <c r="X12" s="1000"/>
      <c r="Y12" s="999"/>
      <c r="Z12" s="1000"/>
      <c r="AA12" s="999"/>
      <c r="AB12" s="1010"/>
      <c r="AD12" s="173"/>
      <c r="AG12" s="948" t="s">
        <v>308</v>
      </c>
      <c r="AH12" s="949"/>
      <c r="AI12" s="949"/>
      <c r="AJ12" s="949"/>
      <c r="AK12" s="949"/>
      <c r="AL12" s="949"/>
      <c r="AM12" s="949"/>
      <c r="AN12" s="285">
        <f t="shared" si="1"/>
        <v>6</v>
      </c>
      <c r="AO12" s="950">
        <v>1</v>
      </c>
      <c r="AP12" s="951"/>
      <c r="AQ12" s="935">
        <v>1</v>
      </c>
      <c r="AR12" s="935"/>
      <c r="AS12" s="935">
        <v>1</v>
      </c>
      <c r="AT12" s="935"/>
      <c r="AU12" s="935">
        <v>1</v>
      </c>
      <c r="AV12" s="935"/>
      <c r="AW12" s="935">
        <v>1</v>
      </c>
      <c r="AX12" s="935"/>
      <c r="AY12" s="935">
        <v>1</v>
      </c>
      <c r="AZ12" s="935"/>
      <c r="BA12" s="922"/>
      <c r="BB12" s="922"/>
      <c r="BC12" s="922"/>
      <c r="BD12" s="922"/>
      <c r="BE12" s="922"/>
      <c r="BF12" s="922"/>
      <c r="BG12" s="922"/>
      <c r="BH12" s="923"/>
    </row>
    <row r="13" spans="1:61" ht="21" customHeight="1" thickTop="1" x14ac:dyDescent="0.55000000000000004">
      <c r="A13" s="941" t="s">
        <v>265</v>
      </c>
      <c r="B13" s="943" t="s">
        <v>266</v>
      </c>
      <c r="C13" s="1011" t="s">
        <v>267</v>
      </c>
      <c r="D13" s="1012"/>
      <c r="E13" s="1012"/>
      <c r="F13" s="1012"/>
      <c r="G13" s="1013"/>
      <c r="H13" s="324"/>
      <c r="I13" s="1014"/>
      <c r="J13" s="936"/>
      <c r="K13" s="1001"/>
      <c r="L13" s="936"/>
      <c r="M13" s="1001"/>
      <c r="N13" s="936"/>
      <c r="O13" s="1001"/>
      <c r="P13" s="936"/>
      <c r="Q13" s="1001"/>
      <c r="R13" s="936"/>
      <c r="S13" s="1001"/>
      <c r="T13" s="936"/>
      <c r="U13" s="1001"/>
      <c r="V13" s="936"/>
      <c r="W13" s="1001"/>
      <c r="X13" s="936"/>
      <c r="Y13" s="1001"/>
      <c r="Z13" s="936"/>
      <c r="AA13" s="1001"/>
      <c r="AB13" s="1002"/>
      <c r="AD13" s="173"/>
      <c r="AG13" s="941" t="s">
        <v>265</v>
      </c>
      <c r="AH13" s="943" t="s">
        <v>266</v>
      </c>
      <c r="AI13" s="944" t="s">
        <v>267</v>
      </c>
      <c r="AJ13" s="945"/>
      <c r="AK13" s="945"/>
      <c r="AL13" s="945"/>
      <c r="AM13" s="946"/>
      <c r="AN13" s="325"/>
      <c r="AO13" s="947">
        <v>340000</v>
      </c>
      <c r="AP13" s="939"/>
      <c r="AQ13" s="939">
        <v>252000</v>
      </c>
      <c r="AR13" s="939"/>
      <c r="AS13" s="939">
        <v>215000</v>
      </c>
      <c r="AT13" s="939"/>
      <c r="AU13" s="939">
        <v>200000</v>
      </c>
      <c r="AV13" s="939"/>
      <c r="AW13" s="940">
        <v>150000</v>
      </c>
      <c r="AX13" s="939"/>
      <c r="AY13" s="940">
        <v>215000</v>
      </c>
      <c r="AZ13" s="939"/>
      <c r="BA13" s="936"/>
      <c r="BB13" s="937"/>
      <c r="BC13" s="936"/>
      <c r="BD13" s="937"/>
      <c r="BE13" s="936"/>
      <c r="BF13" s="937"/>
      <c r="BG13" s="937"/>
      <c r="BH13" s="938"/>
    </row>
    <row r="14" spans="1:61" ht="21" customHeight="1" x14ac:dyDescent="0.55000000000000004">
      <c r="A14" s="942"/>
      <c r="B14" s="853"/>
      <c r="C14" s="924" t="s">
        <v>268</v>
      </c>
      <c r="D14" s="992"/>
      <c r="E14" s="992"/>
      <c r="F14" s="992"/>
      <c r="G14" s="993"/>
      <c r="H14" s="326"/>
      <c r="I14" s="991"/>
      <c r="J14" s="916"/>
      <c r="K14" s="985"/>
      <c r="L14" s="916"/>
      <c r="M14" s="985"/>
      <c r="N14" s="916"/>
      <c r="O14" s="985"/>
      <c r="P14" s="916"/>
      <c r="Q14" s="985"/>
      <c r="R14" s="916"/>
      <c r="S14" s="985"/>
      <c r="T14" s="916"/>
      <c r="U14" s="985"/>
      <c r="V14" s="916"/>
      <c r="W14" s="985"/>
      <c r="X14" s="916"/>
      <c r="Y14" s="985"/>
      <c r="Z14" s="916"/>
      <c r="AA14" s="985"/>
      <c r="AB14" s="986"/>
      <c r="AD14" s="173"/>
      <c r="AG14" s="942"/>
      <c r="AH14" s="853"/>
      <c r="AI14" s="846" t="s">
        <v>268</v>
      </c>
      <c r="AJ14" s="846"/>
      <c r="AK14" s="846"/>
      <c r="AL14" s="846"/>
      <c r="AM14" s="924"/>
      <c r="AN14" s="327"/>
      <c r="AO14" s="914">
        <v>30000</v>
      </c>
      <c r="AP14" s="915"/>
      <c r="AQ14" s="914">
        <v>150000</v>
      </c>
      <c r="AR14" s="915"/>
      <c r="AS14" s="914">
        <v>8000</v>
      </c>
      <c r="AT14" s="915"/>
      <c r="AU14" s="914">
        <v>8000</v>
      </c>
      <c r="AV14" s="915"/>
      <c r="AW14" s="914">
        <v>2000</v>
      </c>
      <c r="AX14" s="915"/>
      <c r="AY14" s="914">
        <v>10000</v>
      </c>
      <c r="AZ14" s="915"/>
      <c r="BA14" s="916"/>
      <c r="BB14" s="917"/>
      <c r="BC14" s="916"/>
      <c r="BD14" s="917"/>
      <c r="BE14" s="916"/>
      <c r="BF14" s="917"/>
      <c r="BG14" s="918"/>
      <c r="BH14" s="919"/>
    </row>
    <row r="15" spans="1:61" ht="21" customHeight="1" x14ac:dyDescent="0.55000000000000004">
      <c r="A15" s="942"/>
      <c r="B15" s="853"/>
      <c r="C15" s="924" t="s">
        <v>269</v>
      </c>
      <c r="D15" s="992"/>
      <c r="E15" s="992"/>
      <c r="F15" s="992"/>
      <c r="G15" s="993"/>
      <c r="H15" s="326"/>
      <c r="I15" s="991"/>
      <c r="J15" s="916"/>
      <c r="K15" s="985"/>
      <c r="L15" s="916"/>
      <c r="M15" s="985"/>
      <c r="N15" s="916"/>
      <c r="O15" s="985"/>
      <c r="P15" s="916"/>
      <c r="Q15" s="985"/>
      <c r="R15" s="916"/>
      <c r="S15" s="985"/>
      <c r="T15" s="916"/>
      <c r="U15" s="985"/>
      <c r="V15" s="916"/>
      <c r="W15" s="985"/>
      <c r="X15" s="916"/>
      <c r="Y15" s="985"/>
      <c r="Z15" s="916"/>
      <c r="AA15" s="985"/>
      <c r="AB15" s="986"/>
      <c r="AD15" s="173"/>
      <c r="AG15" s="942"/>
      <c r="AH15" s="853"/>
      <c r="AI15" s="846" t="s">
        <v>269</v>
      </c>
      <c r="AJ15" s="846"/>
      <c r="AK15" s="846"/>
      <c r="AL15" s="846"/>
      <c r="AM15" s="924"/>
      <c r="AN15" s="327"/>
      <c r="AO15" s="925">
        <v>50000</v>
      </c>
      <c r="AP15" s="915"/>
      <c r="AQ15" s="914">
        <v>30000</v>
      </c>
      <c r="AR15" s="915"/>
      <c r="AS15" s="914">
        <v>20000</v>
      </c>
      <c r="AT15" s="915"/>
      <c r="AU15" s="914">
        <v>10000</v>
      </c>
      <c r="AV15" s="915"/>
      <c r="AW15" s="914">
        <v>5000</v>
      </c>
      <c r="AX15" s="915"/>
      <c r="AY15" s="914">
        <v>15000</v>
      </c>
      <c r="AZ15" s="915"/>
      <c r="BA15" s="916"/>
      <c r="BB15" s="917"/>
      <c r="BC15" s="916"/>
      <c r="BD15" s="917"/>
      <c r="BE15" s="916"/>
      <c r="BF15" s="917"/>
      <c r="BG15" s="918"/>
      <c r="BH15" s="919"/>
    </row>
    <row r="16" spans="1:61" ht="21" customHeight="1" x14ac:dyDescent="0.55000000000000004">
      <c r="A16" s="942"/>
      <c r="B16" s="853"/>
      <c r="C16" s="924" t="s">
        <v>270</v>
      </c>
      <c r="D16" s="992"/>
      <c r="E16" s="992"/>
      <c r="F16" s="992"/>
      <c r="G16" s="993"/>
      <c r="H16" s="326"/>
      <c r="I16" s="991"/>
      <c r="J16" s="916"/>
      <c r="K16" s="985"/>
      <c r="L16" s="916"/>
      <c r="M16" s="985"/>
      <c r="N16" s="916"/>
      <c r="O16" s="985"/>
      <c r="P16" s="916"/>
      <c r="Q16" s="985"/>
      <c r="R16" s="916"/>
      <c r="S16" s="985"/>
      <c r="T16" s="916"/>
      <c r="U16" s="985"/>
      <c r="V16" s="916"/>
      <c r="W16" s="985"/>
      <c r="X16" s="916"/>
      <c r="Y16" s="985"/>
      <c r="Z16" s="916"/>
      <c r="AA16" s="985"/>
      <c r="AB16" s="986"/>
      <c r="AD16" s="173"/>
      <c r="AG16" s="942"/>
      <c r="AH16" s="853"/>
      <c r="AI16" s="846" t="s">
        <v>270</v>
      </c>
      <c r="AJ16" s="846"/>
      <c r="AK16" s="846"/>
      <c r="AL16" s="846"/>
      <c r="AM16" s="924"/>
      <c r="AN16" s="327"/>
      <c r="AO16" s="914">
        <v>100000</v>
      </c>
      <c r="AP16" s="915"/>
      <c r="AQ16" s="914">
        <v>8000</v>
      </c>
      <c r="AR16" s="915"/>
      <c r="AS16" s="926"/>
      <c r="AT16" s="927"/>
      <c r="AU16" s="926"/>
      <c r="AV16" s="927"/>
      <c r="AW16" s="926"/>
      <c r="AX16" s="927"/>
      <c r="AY16" s="914">
        <v>8000</v>
      </c>
      <c r="AZ16" s="915"/>
      <c r="BA16" s="916"/>
      <c r="BB16" s="917"/>
      <c r="BC16" s="916"/>
      <c r="BD16" s="917"/>
      <c r="BE16" s="916"/>
      <c r="BF16" s="917"/>
      <c r="BG16" s="918"/>
      <c r="BH16" s="919"/>
    </row>
    <row r="17" spans="1:60" ht="21" customHeight="1" x14ac:dyDescent="0.55000000000000004">
      <c r="A17" s="942"/>
      <c r="B17" s="853"/>
      <c r="C17" s="924" t="s">
        <v>271</v>
      </c>
      <c r="D17" s="992"/>
      <c r="E17" s="992"/>
      <c r="F17" s="992"/>
      <c r="G17" s="993"/>
      <c r="H17" s="326"/>
      <c r="I17" s="991"/>
      <c r="J17" s="916"/>
      <c r="K17" s="985"/>
      <c r="L17" s="916"/>
      <c r="M17" s="985"/>
      <c r="N17" s="916"/>
      <c r="O17" s="985"/>
      <c r="P17" s="916"/>
      <c r="Q17" s="985"/>
      <c r="R17" s="916"/>
      <c r="S17" s="985"/>
      <c r="T17" s="916"/>
      <c r="U17" s="985"/>
      <c r="V17" s="916"/>
      <c r="W17" s="985"/>
      <c r="X17" s="916"/>
      <c r="Y17" s="985"/>
      <c r="Z17" s="916"/>
      <c r="AA17" s="985"/>
      <c r="AB17" s="986"/>
      <c r="AD17" s="173"/>
      <c r="AG17" s="942"/>
      <c r="AH17" s="853"/>
      <c r="AI17" s="846" t="s">
        <v>271</v>
      </c>
      <c r="AJ17" s="846"/>
      <c r="AK17" s="846"/>
      <c r="AL17" s="846"/>
      <c r="AM17" s="924"/>
      <c r="AN17" s="327"/>
      <c r="AO17" s="925">
        <v>100000</v>
      </c>
      <c r="AP17" s="915"/>
      <c r="AQ17" s="915">
        <v>5000</v>
      </c>
      <c r="AR17" s="915"/>
      <c r="AS17" s="926"/>
      <c r="AT17" s="927"/>
      <c r="AU17" s="926"/>
      <c r="AV17" s="927"/>
      <c r="AW17" s="928"/>
      <c r="AX17" s="927"/>
      <c r="AY17" s="929">
        <v>5000</v>
      </c>
      <c r="AZ17" s="915"/>
      <c r="BA17" s="916"/>
      <c r="BB17" s="917"/>
      <c r="BC17" s="918"/>
      <c r="BD17" s="917"/>
      <c r="BE17" s="918"/>
      <c r="BF17" s="917"/>
      <c r="BG17" s="918"/>
      <c r="BH17" s="919"/>
    </row>
    <row r="18" spans="1:60" ht="21" customHeight="1" x14ac:dyDescent="0.55000000000000004">
      <c r="A18" s="942"/>
      <c r="B18" s="853"/>
      <c r="C18" s="1003" t="s">
        <v>368</v>
      </c>
      <c r="D18" s="1004"/>
      <c r="E18" s="1004"/>
      <c r="F18" s="1004"/>
      <c r="G18" s="1005"/>
      <c r="H18" s="326"/>
      <c r="I18" s="984">
        <f>SUM(I13:J17)</f>
        <v>0</v>
      </c>
      <c r="J18" s="845"/>
      <c r="K18" s="836">
        <f t="shared" ref="K18" si="2">SUM(K13:L17)</f>
        <v>0</v>
      </c>
      <c r="L18" s="845"/>
      <c r="M18" s="836">
        <f t="shared" ref="M18" si="3">SUM(M13:N17)</f>
        <v>0</v>
      </c>
      <c r="N18" s="845"/>
      <c r="O18" s="836">
        <f t="shared" ref="O18" si="4">SUM(O13:P17)</f>
        <v>0</v>
      </c>
      <c r="P18" s="845"/>
      <c r="Q18" s="836">
        <f t="shared" ref="Q18" si="5">SUM(Q13:R17)</f>
        <v>0</v>
      </c>
      <c r="R18" s="845"/>
      <c r="S18" s="836">
        <f t="shared" ref="S18" si="6">SUM(S13:T17)</f>
        <v>0</v>
      </c>
      <c r="T18" s="845"/>
      <c r="U18" s="836">
        <f t="shared" ref="U18" si="7">SUM(U13:V17)</f>
        <v>0</v>
      </c>
      <c r="V18" s="845"/>
      <c r="W18" s="836">
        <f t="shared" ref="W18" si="8">SUM(W13:X17)</f>
        <v>0</v>
      </c>
      <c r="X18" s="845"/>
      <c r="Y18" s="836">
        <f t="shared" ref="Y18" si="9">SUM(Y13:Z17)</f>
        <v>0</v>
      </c>
      <c r="Z18" s="845"/>
      <c r="AA18" s="836">
        <f t="shared" ref="AA18" si="10">SUM(AA13:AB17)</f>
        <v>0</v>
      </c>
      <c r="AB18" s="837"/>
      <c r="AD18" s="173"/>
      <c r="AG18" s="942"/>
      <c r="AH18" s="853"/>
      <c r="AI18" s="920" t="s">
        <v>368</v>
      </c>
      <c r="AJ18" s="921"/>
      <c r="AK18" s="921"/>
      <c r="AL18" s="921"/>
      <c r="AM18" s="921"/>
      <c r="AN18" s="327"/>
      <c r="AO18" s="860">
        <f>SUM(AO13:AP17)</f>
        <v>620000</v>
      </c>
      <c r="AP18" s="857"/>
      <c r="AQ18" s="843">
        <f t="shared" ref="AQ18" si="11">SUM(AQ13:AR17)</f>
        <v>445000</v>
      </c>
      <c r="AR18" s="844"/>
      <c r="AS18" s="843">
        <f t="shared" ref="AS18" si="12">SUM(AS13:AT17)</f>
        <v>243000</v>
      </c>
      <c r="AT18" s="844"/>
      <c r="AU18" s="843">
        <f t="shared" ref="AU18" si="13">SUM(AU13:AV17)</f>
        <v>218000</v>
      </c>
      <c r="AV18" s="844"/>
      <c r="AW18" s="843">
        <f t="shared" ref="AW18" si="14">SUM(AW13:AX17)</f>
        <v>157000</v>
      </c>
      <c r="AX18" s="844"/>
      <c r="AY18" s="843">
        <f t="shared" ref="AY18" si="15">SUM(AY13:AZ17)</f>
        <v>253000</v>
      </c>
      <c r="AZ18" s="844"/>
      <c r="BA18" s="836">
        <f t="shared" ref="BA18" si="16">SUM(BA13:BB17)</f>
        <v>0</v>
      </c>
      <c r="BB18" s="845"/>
      <c r="BC18" s="836">
        <f t="shared" ref="BC18" si="17">SUM(BC13:BD17)</f>
        <v>0</v>
      </c>
      <c r="BD18" s="845"/>
      <c r="BE18" s="836">
        <f t="shared" ref="BE18" si="18">SUM(BE13:BF17)</f>
        <v>0</v>
      </c>
      <c r="BF18" s="845"/>
      <c r="BG18" s="836">
        <f t="shared" ref="BG18" si="19">SUM(BG13:BH17)</f>
        <v>0</v>
      </c>
      <c r="BH18" s="837"/>
    </row>
    <row r="19" spans="1:60" ht="21" customHeight="1" x14ac:dyDescent="0.55000000000000004">
      <c r="A19" s="942"/>
      <c r="B19" s="853"/>
      <c r="C19" s="913" t="s">
        <v>369</v>
      </c>
      <c r="D19" s="989"/>
      <c r="E19" s="989"/>
      <c r="F19" s="989"/>
      <c r="G19" s="990"/>
      <c r="H19" s="326"/>
      <c r="I19" s="991"/>
      <c r="J19" s="916"/>
      <c r="K19" s="985"/>
      <c r="L19" s="916"/>
      <c r="M19" s="985"/>
      <c r="N19" s="916"/>
      <c r="O19" s="985"/>
      <c r="P19" s="916"/>
      <c r="Q19" s="985"/>
      <c r="R19" s="916"/>
      <c r="S19" s="985"/>
      <c r="T19" s="916"/>
      <c r="U19" s="985"/>
      <c r="V19" s="916"/>
      <c r="W19" s="985"/>
      <c r="X19" s="916"/>
      <c r="Y19" s="985"/>
      <c r="Z19" s="995"/>
      <c r="AA19" s="994"/>
      <c r="AB19" s="986"/>
      <c r="AD19" s="173"/>
      <c r="AG19" s="942"/>
      <c r="AH19" s="853"/>
      <c r="AI19" s="912" t="s">
        <v>369</v>
      </c>
      <c r="AJ19" s="912"/>
      <c r="AK19" s="912"/>
      <c r="AL19" s="912"/>
      <c r="AM19" s="913"/>
      <c r="AN19" s="327"/>
      <c r="AO19" s="914">
        <v>350000</v>
      </c>
      <c r="AP19" s="915"/>
      <c r="AQ19" s="914">
        <v>250000</v>
      </c>
      <c r="AR19" s="915"/>
      <c r="AS19" s="914">
        <v>200000</v>
      </c>
      <c r="AT19" s="915"/>
      <c r="AU19" s="914">
        <v>180000</v>
      </c>
      <c r="AV19" s="915"/>
      <c r="AW19" s="914">
        <v>190000</v>
      </c>
      <c r="AX19" s="915"/>
      <c r="AY19" s="914">
        <v>250000</v>
      </c>
      <c r="AZ19" s="915"/>
      <c r="BA19" s="916"/>
      <c r="BB19" s="917"/>
      <c r="BC19" s="916"/>
      <c r="BD19" s="917"/>
      <c r="BE19" s="916"/>
      <c r="BF19" s="917"/>
      <c r="BG19" s="918"/>
      <c r="BH19" s="919"/>
    </row>
    <row r="20" spans="1:60" ht="21" customHeight="1" x14ac:dyDescent="0.55000000000000004">
      <c r="A20" s="942"/>
      <c r="B20" s="853"/>
      <c r="C20" s="913" t="s">
        <v>370</v>
      </c>
      <c r="D20" s="989"/>
      <c r="E20" s="989"/>
      <c r="F20" s="989"/>
      <c r="G20" s="990"/>
      <c r="H20" s="326"/>
      <c r="I20" s="991"/>
      <c r="J20" s="916"/>
      <c r="K20" s="985"/>
      <c r="L20" s="916"/>
      <c r="M20" s="985"/>
      <c r="N20" s="916"/>
      <c r="O20" s="985"/>
      <c r="P20" s="916"/>
      <c r="Q20" s="985"/>
      <c r="R20" s="916"/>
      <c r="S20" s="985"/>
      <c r="T20" s="916"/>
      <c r="U20" s="985"/>
      <c r="V20" s="916"/>
      <c r="W20" s="985"/>
      <c r="X20" s="916"/>
      <c r="Y20" s="985"/>
      <c r="Z20" s="916"/>
      <c r="AA20" s="985"/>
      <c r="AB20" s="986"/>
      <c r="AD20" s="173"/>
      <c r="AG20" s="942"/>
      <c r="AH20" s="853"/>
      <c r="AI20" s="912" t="s">
        <v>370</v>
      </c>
      <c r="AJ20" s="912"/>
      <c r="AK20" s="912"/>
      <c r="AL20" s="912"/>
      <c r="AM20" s="913"/>
      <c r="AN20" s="327"/>
      <c r="AO20" s="914">
        <v>400000</v>
      </c>
      <c r="AP20" s="915"/>
      <c r="AQ20" s="914">
        <v>350000</v>
      </c>
      <c r="AR20" s="915"/>
      <c r="AS20" s="914">
        <v>300000</v>
      </c>
      <c r="AT20" s="915"/>
      <c r="AU20" s="914">
        <v>180000</v>
      </c>
      <c r="AV20" s="915"/>
      <c r="AW20" s="914">
        <v>190000</v>
      </c>
      <c r="AX20" s="915"/>
      <c r="AY20" s="914">
        <v>200000</v>
      </c>
      <c r="AZ20" s="915"/>
      <c r="BA20" s="916"/>
      <c r="BB20" s="917"/>
      <c r="BC20" s="916"/>
      <c r="BD20" s="917"/>
      <c r="BE20" s="916"/>
      <c r="BF20" s="917"/>
      <c r="BG20" s="918"/>
      <c r="BH20" s="919"/>
    </row>
    <row r="21" spans="1:60" ht="21" customHeight="1" x14ac:dyDescent="0.55000000000000004">
      <c r="A21" s="942"/>
      <c r="B21" s="853"/>
      <c r="C21" s="913" t="s">
        <v>455</v>
      </c>
      <c r="D21" s="989"/>
      <c r="E21" s="989"/>
      <c r="F21" s="989"/>
      <c r="G21" s="990"/>
      <c r="H21" s="326"/>
      <c r="I21" s="991"/>
      <c r="J21" s="916"/>
      <c r="K21" s="985"/>
      <c r="L21" s="916"/>
      <c r="M21" s="985"/>
      <c r="N21" s="916"/>
      <c r="O21" s="985"/>
      <c r="P21" s="916"/>
      <c r="Q21" s="985"/>
      <c r="R21" s="916"/>
      <c r="S21" s="985"/>
      <c r="T21" s="916"/>
      <c r="U21" s="985"/>
      <c r="V21" s="916"/>
      <c r="W21" s="985"/>
      <c r="X21" s="916"/>
      <c r="Y21" s="985"/>
      <c r="Z21" s="916"/>
      <c r="AA21" s="985"/>
      <c r="AB21" s="986"/>
      <c r="AD21" s="173"/>
      <c r="AG21" s="942"/>
      <c r="AH21" s="853"/>
      <c r="AI21" s="912" t="s">
        <v>325</v>
      </c>
      <c r="AJ21" s="912"/>
      <c r="AK21" s="912"/>
      <c r="AL21" s="912"/>
      <c r="AM21" s="913"/>
      <c r="AN21" s="327"/>
      <c r="AO21" s="914">
        <v>10000</v>
      </c>
      <c r="AP21" s="915"/>
      <c r="AQ21" s="914">
        <v>10000</v>
      </c>
      <c r="AR21" s="915"/>
      <c r="AS21" s="914">
        <v>10000</v>
      </c>
      <c r="AT21" s="915"/>
      <c r="AU21" s="914">
        <v>10000</v>
      </c>
      <c r="AV21" s="915"/>
      <c r="AW21" s="914">
        <v>10000</v>
      </c>
      <c r="AX21" s="915"/>
      <c r="AY21" s="914">
        <v>10000</v>
      </c>
      <c r="AZ21" s="915"/>
      <c r="BA21" s="916"/>
      <c r="BB21" s="917"/>
      <c r="BC21" s="916"/>
      <c r="BD21" s="917"/>
      <c r="BE21" s="916"/>
      <c r="BF21" s="917"/>
      <c r="BG21" s="918"/>
      <c r="BH21" s="919"/>
    </row>
    <row r="22" spans="1:60" ht="20.399999999999999" customHeight="1" x14ac:dyDescent="0.55000000000000004">
      <c r="A22" s="942"/>
      <c r="B22" s="854"/>
      <c r="C22" s="908" t="s">
        <v>309</v>
      </c>
      <c r="D22" s="987"/>
      <c r="E22" s="987"/>
      <c r="F22" s="987"/>
      <c r="G22" s="988"/>
      <c r="H22" s="328"/>
      <c r="I22" s="984">
        <f>SUM(I18:J21)</f>
        <v>0</v>
      </c>
      <c r="J22" s="845"/>
      <c r="K22" s="836">
        <f t="shared" ref="K22" si="20">SUM(K18:L21)</f>
        <v>0</v>
      </c>
      <c r="L22" s="845"/>
      <c r="M22" s="836">
        <f t="shared" ref="M22" si="21">SUM(M18:N21)</f>
        <v>0</v>
      </c>
      <c r="N22" s="845"/>
      <c r="O22" s="836">
        <f t="shared" ref="O22" si="22">SUM(O18:P21)</f>
        <v>0</v>
      </c>
      <c r="P22" s="845"/>
      <c r="Q22" s="836">
        <f t="shared" ref="Q22" si="23">SUM(Q18:R21)</f>
        <v>0</v>
      </c>
      <c r="R22" s="845"/>
      <c r="S22" s="836">
        <f t="shared" ref="S22" si="24">SUM(S18:T21)</f>
        <v>0</v>
      </c>
      <c r="T22" s="845"/>
      <c r="U22" s="836">
        <f t="shared" ref="U22" si="25">SUM(U18:V21)</f>
        <v>0</v>
      </c>
      <c r="V22" s="845"/>
      <c r="W22" s="836">
        <f t="shared" ref="W22" si="26">SUM(W18:X21)</f>
        <v>0</v>
      </c>
      <c r="X22" s="845"/>
      <c r="Y22" s="836">
        <f t="shared" ref="Y22" si="27">SUM(Y18:Z21)</f>
        <v>0</v>
      </c>
      <c r="Z22" s="845"/>
      <c r="AA22" s="836">
        <f t="shared" ref="AA22" si="28">SUM(AA18:AB21)</f>
        <v>0</v>
      </c>
      <c r="AB22" s="837"/>
      <c r="AG22" s="942"/>
      <c r="AH22" s="854"/>
      <c r="AI22" s="907" t="s">
        <v>309</v>
      </c>
      <c r="AJ22" s="907"/>
      <c r="AK22" s="907"/>
      <c r="AL22" s="907"/>
      <c r="AM22" s="908"/>
      <c r="AN22" s="329"/>
      <c r="AO22" s="890">
        <f>SUM(AO18:AP21)</f>
        <v>1380000</v>
      </c>
      <c r="AP22" s="856"/>
      <c r="AQ22" s="890">
        <f t="shared" ref="AQ22" si="29">SUM(AQ18:AR21)</f>
        <v>1055000</v>
      </c>
      <c r="AR22" s="856"/>
      <c r="AS22" s="890">
        <f t="shared" ref="AS22" si="30">SUM(AS18:AT21)</f>
        <v>753000</v>
      </c>
      <c r="AT22" s="856"/>
      <c r="AU22" s="890">
        <f t="shared" ref="AU22" si="31">SUM(AU18:AV21)</f>
        <v>588000</v>
      </c>
      <c r="AV22" s="856"/>
      <c r="AW22" s="890">
        <f t="shared" ref="AW22" si="32">SUM(AW18:AX21)</f>
        <v>547000</v>
      </c>
      <c r="AX22" s="856"/>
      <c r="AY22" s="890">
        <f t="shared" ref="AY22" si="33">SUM(AY18:AZ21)</f>
        <v>713000</v>
      </c>
      <c r="AZ22" s="856"/>
      <c r="BA22" s="892">
        <f t="shared" ref="BA22" si="34">SUM(BA18:BB21)</f>
        <v>0</v>
      </c>
      <c r="BB22" s="891"/>
      <c r="BC22" s="892">
        <f t="shared" ref="BC22" si="35">SUM(BC18:BD21)</f>
        <v>0</v>
      </c>
      <c r="BD22" s="891"/>
      <c r="BE22" s="892">
        <f t="shared" ref="BE22" si="36">SUM(BE18:BF21)</f>
        <v>0</v>
      </c>
      <c r="BF22" s="891"/>
      <c r="BG22" s="892">
        <f t="shared" ref="BG22" si="37">SUM(BG18:BH21)</f>
        <v>0</v>
      </c>
      <c r="BH22" s="891"/>
    </row>
    <row r="23" spans="1:60" ht="17.399999999999999" customHeight="1" x14ac:dyDescent="0.55000000000000004">
      <c r="A23" s="942"/>
      <c r="B23" s="899" t="s">
        <v>311</v>
      </c>
      <c r="C23" s="909" t="s">
        <v>504</v>
      </c>
      <c r="D23" s="910"/>
      <c r="E23" s="910"/>
      <c r="F23" s="910"/>
      <c r="G23" s="911"/>
      <c r="H23" s="326"/>
      <c r="I23" s="984">
        <f>ROUNDDOWN(I18/3*2,-3)</f>
        <v>0</v>
      </c>
      <c r="J23" s="845"/>
      <c r="K23" s="836">
        <f t="shared" ref="K23:K25" si="38">ROUNDDOWN(K18/3*2,-3)</f>
        <v>0</v>
      </c>
      <c r="L23" s="845"/>
      <c r="M23" s="836">
        <f t="shared" ref="M23:M25" si="39">ROUNDDOWN(M18/3*2,-3)</f>
        <v>0</v>
      </c>
      <c r="N23" s="845"/>
      <c r="O23" s="836">
        <f t="shared" ref="O23:O25" si="40">ROUNDDOWN(O18/3*2,-3)</f>
        <v>0</v>
      </c>
      <c r="P23" s="845"/>
      <c r="Q23" s="836">
        <f t="shared" ref="Q23:Q25" si="41">ROUNDDOWN(Q18/3*2,-3)</f>
        <v>0</v>
      </c>
      <c r="R23" s="845"/>
      <c r="S23" s="836">
        <f t="shared" ref="S23:S25" si="42">ROUNDDOWN(S18/3*2,-3)</f>
        <v>0</v>
      </c>
      <c r="T23" s="845"/>
      <c r="U23" s="836">
        <f t="shared" ref="U23:U25" si="43">ROUNDDOWN(U18/3*2,-3)</f>
        <v>0</v>
      </c>
      <c r="V23" s="845"/>
      <c r="W23" s="836">
        <f t="shared" ref="W23:W25" si="44">ROUNDDOWN(W18/3*2,-3)</f>
        <v>0</v>
      </c>
      <c r="X23" s="845"/>
      <c r="Y23" s="836">
        <f t="shared" ref="Y23:Y25" si="45">ROUNDDOWN(Y18/3*2,-3)</f>
        <v>0</v>
      </c>
      <c r="Z23" s="845"/>
      <c r="AA23" s="836">
        <f t="shared" ref="AA23:AA25" si="46">ROUNDDOWN(AA18/3*2,-3)</f>
        <v>0</v>
      </c>
      <c r="AB23" s="837"/>
      <c r="AG23" s="942"/>
      <c r="AH23" s="899" t="s">
        <v>311</v>
      </c>
      <c r="AI23" s="909" t="s">
        <v>315</v>
      </c>
      <c r="AJ23" s="910"/>
      <c r="AK23" s="910"/>
      <c r="AL23" s="910"/>
      <c r="AM23" s="911"/>
      <c r="AN23" s="327"/>
      <c r="AO23" s="902">
        <f>ROUNDDOWN(AO18/3*2,-3)</f>
        <v>413000</v>
      </c>
      <c r="AP23" s="903"/>
      <c r="AQ23" s="902">
        <f t="shared" ref="AQ23:AQ25" si="47">ROUNDDOWN(AQ18/3*2,-3)</f>
        <v>296000</v>
      </c>
      <c r="AR23" s="903"/>
      <c r="AS23" s="902">
        <f t="shared" ref="AS23:AS25" si="48">ROUNDDOWN(AS18/3*2,-3)</f>
        <v>162000</v>
      </c>
      <c r="AT23" s="903"/>
      <c r="AU23" s="902">
        <f t="shared" ref="AU23:AU25" si="49">ROUNDDOWN(AU18/3*2,-3)</f>
        <v>145000</v>
      </c>
      <c r="AV23" s="903"/>
      <c r="AW23" s="902">
        <f t="shared" ref="AW23:AW25" si="50">ROUNDDOWN(AW18/3*2,-3)</f>
        <v>104000</v>
      </c>
      <c r="AX23" s="903"/>
      <c r="AY23" s="902">
        <f t="shared" ref="AY23:AY25" si="51">ROUNDDOWN(AY18/3*2,-3)</f>
        <v>168000</v>
      </c>
      <c r="AZ23" s="903"/>
      <c r="BA23" s="904">
        <f t="shared" ref="BA23:BA25" si="52">ROUNDDOWN(BA18/3*2,-3)</f>
        <v>0</v>
      </c>
      <c r="BB23" s="905"/>
      <c r="BC23" s="904">
        <f t="shared" ref="BC23:BC25" si="53">ROUNDDOWN(BC18/3*2,-3)</f>
        <v>0</v>
      </c>
      <c r="BD23" s="905"/>
      <c r="BE23" s="904">
        <f t="shared" ref="BE23:BE25" si="54">ROUNDDOWN(BE18/3*2,-3)</f>
        <v>0</v>
      </c>
      <c r="BF23" s="905"/>
      <c r="BG23" s="904">
        <f t="shared" ref="BG23:BG25" si="55">ROUNDDOWN(BG18/3*2,-3)</f>
        <v>0</v>
      </c>
      <c r="BH23" s="905"/>
    </row>
    <row r="24" spans="1:60" ht="17.399999999999999" customHeight="1" x14ac:dyDescent="0.55000000000000004">
      <c r="A24" s="942"/>
      <c r="B24" s="900"/>
      <c r="C24" s="909" t="s">
        <v>503</v>
      </c>
      <c r="D24" s="910"/>
      <c r="E24" s="910"/>
      <c r="F24" s="910"/>
      <c r="G24" s="911"/>
      <c r="H24" s="326"/>
      <c r="I24" s="984">
        <f>ROUNDDOWN(I19/3*2,-3)</f>
        <v>0</v>
      </c>
      <c r="J24" s="845"/>
      <c r="K24" s="836">
        <f t="shared" si="38"/>
        <v>0</v>
      </c>
      <c r="L24" s="845"/>
      <c r="M24" s="836">
        <f t="shared" si="39"/>
        <v>0</v>
      </c>
      <c r="N24" s="845"/>
      <c r="O24" s="836">
        <f t="shared" si="40"/>
        <v>0</v>
      </c>
      <c r="P24" s="845"/>
      <c r="Q24" s="836">
        <f t="shared" si="41"/>
        <v>0</v>
      </c>
      <c r="R24" s="845"/>
      <c r="S24" s="836">
        <f t="shared" si="42"/>
        <v>0</v>
      </c>
      <c r="T24" s="845"/>
      <c r="U24" s="836">
        <f t="shared" si="43"/>
        <v>0</v>
      </c>
      <c r="V24" s="845"/>
      <c r="W24" s="836">
        <f t="shared" si="44"/>
        <v>0</v>
      </c>
      <c r="X24" s="845"/>
      <c r="Y24" s="836">
        <f t="shared" si="45"/>
        <v>0</v>
      </c>
      <c r="Z24" s="845"/>
      <c r="AA24" s="836">
        <f t="shared" si="46"/>
        <v>0</v>
      </c>
      <c r="AB24" s="837"/>
      <c r="AG24" s="942"/>
      <c r="AH24" s="900"/>
      <c r="AI24" s="909" t="s">
        <v>314</v>
      </c>
      <c r="AJ24" s="910"/>
      <c r="AK24" s="910"/>
      <c r="AL24" s="910"/>
      <c r="AM24" s="911"/>
      <c r="AN24" s="327"/>
      <c r="AO24" s="902">
        <f>ROUNDDOWN(AO19/3*2,-3)</f>
        <v>233000</v>
      </c>
      <c r="AP24" s="903"/>
      <c r="AQ24" s="902">
        <f t="shared" si="47"/>
        <v>166000</v>
      </c>
      <c r="AR24" s="903"/>
      <c r="AS24" s="902">
        <f t="shared" si="48"/>
        <v>133000</v>
      </c>
      <c r="AT24" s="903"/>
      <c r="AU24" s="902">
        <f t="shared" si="49"/>
        <v>120000</v>
      </c>
      <c r="AV24" s="903"/>
      <c r="AW24" s="902">
        <f t="shared" si="50"/>
        <v>126000</v>
      </c>
      <c r="AX24" s="903"/>
      <c r="AY24" s="902">
        <f t="shared" si="51"/>
        <v>166000</v>
      </c>
      <c r="AZ24" s="903"/>
      <c r="BA24" s="904">
        <f t="shared" si="52"/>
        <v>0</v>
      </c>
      <c r="BB24" s="905"/>
      <c r="BC24" s="904">
        <f t="shared" si="53"/>
        <v>0</v>
      </c>
      <c r="BD24" s="905"/>
      <c r="BE24" s="904">
        <f t="shared" si="54"/>
        <v>0</v>
      </c>
      <c r="BF24" s="905"/>
      <c r="BG24" s="904">
        <f t="shared" si="55"/>
        <v>0</v>
      </c>
      <c r="BH24" s="905"/>
    </row>
    <row r="25" spans="1:60" ht="17.399999999999999" customHeight="1" x14ac:dyDescent="0.55000000000000004">
      <c r="A25" s="942"/>
      <c r="B25" s="900"/>
      <c r="C25" s="909" t="s">
        <v>502</v>
      </c>
      <c r="D25" s="910"/>
      <c r="E25" s="910"/>
      <c r="F25" s="910"/>
      <c r="G25" s="911"/>
      <c r="H25" s="326"/>
      <c r="I25" s="984">
        <f>ROUNDDOWN(I20/3*2,-3)</f>
        <v>0</v>
      </c>
      <c r="J25" s="845"/>
      <c r="K25" s="836">
        <f t="shared" si="38"/>
        <v>0</v>
      </c>
      <c r="L25" s="845"/>
      <c r="M25" s="836">
        <f t="shared" si="39"/>
        <v>0</v>
      </c>
      <c r="N25" s="845"/>
      <c r="O25" s="836">
        <f t="shared" si="40"/>
        <v>0</v>
      </c>
      <c r="P25" s="845"/>
      <c r="Q25" s="836">
        <f t="shared" si="41"/>
        <v>0</v>
      </c>
      <c r="R25" s="845"/>
      <c r="S25" s="836">
        <f t="shared" si="42"/>
        <v>0</v>
      </c>
      <c r="T25" s="845"/>
      <c r="U25" s="836">
        <f t="shared" si="43"/>
        <v>0</v>
      </c>
      <c r="V25" s="845"/>
      <c r="W25" s="836">
        <f t="shared" si="44"/>
        <v>0</v>
      </c>
      <c r="X25" s="845"/>
      <c r="Y25" s="836">
        <f t="shared" si="45"/>
        <v>0</v>
      </c>
      <c r="Z25" s="845"/>
      <c r="AA25" s="836">
        <f t="shared" si="46"/>
        <v>0</v>
      </c>
      <c r="AB25" s="837"/>
      <c r="AG25" s="942"/>
      <c r="AH25" s="900"/>
      <c r="AI25" s="909" t="s">
        <v>313</v>
      </c>
      <c r="AJ25" s="910"/>
      <c r="AK25" s="910"/>
      <c r="AL25" s="910"/>
      <c r="AM25" s="911"/>
      <c r="AN25" s="327"/>
      <c r="AO25" s="902">
        <f>ROUNDDOWN(AO20/3*2,-3)</f>
        <v>266000</v>
      </c>
      <c r="AP25" s="903"/>
      <c r="AQ25" s="902">
        <f t="shared" si="47"/>
        <v>233000</v>
      </c>
      <c r="AR25" s="903"/>
      <c r="AS25" s="902">
        <f t="shared" si="48"/>
        <v>200000</v>
      </c>
      <c r="AT25" s="903"/>
      <c r="AU25" s="902">
        <f t="shared" si="49"/>
        <v>120000</v>
      </c>
      <c r="AV25" s="903"/>
      <c r="AW25" s="902">
        <f t="shared" si="50"/>
        <v>126000</v>
      </c>
      <c r="AX25" s="903"/>
      <c r="AY25" s="902">
        <f t="shared" si="51"/>
        <v>133000</v>
      </c>
      <c r="AZ25" s="903"/>
      <c r="BA25" s="904">
        <f t="shared" si="52"/>
        <v>0</v>
      </c>
      <c r="BB25" s="905"/>
      <c r="BC25" s="904">
        <f t="shared" si="53"/>
        <v>0</v>
      </c>
      <c r="BD25" s="905"/>
      <c r="BE25" s="904">
        <f t="shared" si="54"/>
        <v>0</v>
      </c>
      <c r="BF25" s="905"/>
      <c r="BG25" s="904">
        <f t="shared" si="55"/>
        <v>0</v>
      </c>
      <c r="BH25" s="905"/>
    </row>
    <row r="26" spans="1:60" ht="17.399999999999999" customHeight="1" x14ac:dyDescent="0.55000000000000004">
      <c r="A26" s="942"/>
      <c r="B26" s="901"/>
      <c r="C26" s="909" t="s">
        <v>470</v>
      </c>
      <c r="D26" s="910"/>
      <c r="E26" s="910"/>
      <c r="F26" s="910"/>
      <c r="G26" s="911"/>
      <c r="H26" s="326"/>
      <c r="I26" s="984">
        <f>ROUNDDOWN(I21,-3)</f>
        <v>0</v>
      </c>
      <c r="J26" s="845"/>
      <c r="K26" s="836">
        <f t="shared" ref="K26" si="56">ROUNDDOWN(K21,-3)</f>
        <v>0</v>
      </c>
      <c r="L26" s="845"/>
      <c r="M26" s="836">
        <f t="shared" ref="M26" si="57">ROUNDDOWN(M21,-3)</f>
        <v>0</v>
      </c>
      <c r="N26" s="845"/>
      <c r="O26" s="836">
        <f t="shared" ref="O26" si="58">ROUNDDOWN(O21,-3)</f>
        <v>0</v>
      </c>
      <c r="P26" s="845"/>
      <c r="Q26" s="836">
        <f t="shared" ref="Q26" si="59">ROUNDDOWN(Q21,-3)</f>
        <v>0</v>
      </c>
      <c r="R26" s="845"/>
      <c r="S26" s="836">
        <f t="shared" ref="S26" si="60">ROUNDDOWN(S21,-3)</f>
        <v>0</v>
      </c>
      <c r="T26" s="845"/>
      <c r="U26" s="836">
        <f t="shared" ref="U26" si="61">ROUNDDOWN(U21,-3)</f>
        <v>0</v>
      </c>
      <c r="V26" s="845"/>
      <c r="W26" s="836">
        <f t="shared" ref="W26" si="62">ROUNDDOWN(W21,-3)</f>
        <v>0</v>
      </c>
      <c r="X26" s="845"/>
      <c r="Y26" s="836">
        <f t="shared" ref="Y26" si="63">ROUNDDOWN(Y21,-3)</f>
        <v>0</v>
      </c>
      <c r="Z26" s="845"/>
      <c r="AA26" s="836">
        <f t="shared" ref="AA26" si="64">ROUNDDOWN(AA21,-3)</f>
        <v>0</v>
      </c>
      <c r="AB26" s="837"/>
      <c r="AG26" s="942"/>
      <c r="AH26" s="901"/>
      <c r="AI26" s="909" t="s">
        <v>312</v>
      </c>
      <c r="AJ26" s="910"/>
      <c r="AK26" s="910"/>
      <c r="AL26" s="910"/>
      <c r="AM26" s="911"/>
      <c r="AN26" s="327"/>
      <c r="AO26" s="902">
        <f>ROUNDDOWN(AO21,-3)</f>
        <v>10000</v>
      </c>
      <c r="AP26" s="903"/>
      <c r="AQ26" s="902">
        <f t="shared" ref="AQ26" si="65">ROUNDDOWN(AQ21,-3)</f>
        <v>10000</v>
      </c>
      <c r="AR26" s="903"/>
      <c r="AS26" s="902">
        <f t="shared" ref="AS26" si="66">ROUNDDOWN(AS21,-3)</f>
        <v>10000</v>
      </c>
      <c r="AT26" s="903"/>
      <c r="AU26" s="902">
        <f t="shared" ref="AU26" si="67">ROUNDDOWN(AU21,-3)</f>
        <v>10000</v>
      </c>
      <c r="AV26" s="903"/>
      <c r="AW26" s="902">
        <f t="shared" ref="AW26" si="68">ROUNDDOWN(AW21,-3)</f>
        <v>10000</v>
      </c>
      <c r="AX26" s="903"/>
      <c r="AY26" s="902">
        <f t="shared" ref="AY26" si="69">ROUNDDOWN(AY21,-3)</f>
        <v>10000</v>
      </c>
      <c r="AZ26" s="903"/>
      <c r="BA26" s="904">
        <f t="shared" ref="BA26" si="70">ROUNDDOWN(BA21,-3)</f>
        <v>0</v>
      </c>
      <c r="BB26" s="905"/>
      <c r="BC26" s="904">
        <f t="shared" ref="BC26" si="71">ROUNDDOWN(BC21,-3)</f>
        <v>0</v>
      </c>
      <c r="BD26" s="905"/>
      <c r="BE26" s="904">
        <f t="shared" ref="BE26" si="72">ROUNDDOWN(BE21,-3)</f>
        <v>0</v>
      </c>
      <c r="BF26" s="905"/>
      <c r="BG26" s="904">
        <f t="shared" ref="BG26" si="73">ROUNDDOWN(BG21,-3)</f>
        <v>0</v>
      </c>
      <c r="BH26" s="905"/>
    </row>
    <row r="27" spans="1:60" ht="17.399999999999999" customHeight="1" x14ac:dyDescent="0.55000000000000004">
      <c r="A27" s="942"/>
      <c r="B27" s="899" t="s">
        <v>310</v>
      </c>
      <c r="C27" s="896" t="s">
        <v>318</v>
      </c>
      <c r="D27" s="897"/>
      <c r="E27" s="897"/>
      <c r="F27" s="897"/>
      <c r="G27" s="898"/>
      <c r="H27" s="326"/>
      <c r="I27" s="984">
        <f>MIN(I23,300000)</f>
        <v>0</v>
      </c>
      <c r="J27" s="845"/>
      <c r="K27" s="836">
        <f t="shared" ref="K27" si="74">MIN(K23,300000)</f>
        <v>0</v>
      </c>
      <c r="L27" s="845"/>
      <c r="M27" s="836">
        <f t="shared" ref="M27" si="75">MIN(M23,300000)</f>
        <v>0</v>
      </c>
      <c r="N27" s="845"/>
      <c r="O27" s="836">
        <f t="shared" ref="O27" si="76">MIN(O23,300000)</f>
        <v>0</v>
      </c>
      <c r="P27" s="845"/>
      <c r="Q27" s="836">
        <f t="shared" ref="Q27" si="77">MIN(Q23,300000)</f>
        <v>0</v>
      </c>
      <c r="R27" s="845"/>
      <c r="S27" s="836">
        <f t="shared" ref="S27" si="78">MIN(S23,300000)</f>
        <v>0</v>
      </c>
      <c r="T27" s="845"/>
      <c r="U27" s="836">
        <f t="shared" ref="U27" si="79">MIN(U23,300000)</f>
        <v>0</v>
      </c>
      <c r="V27" s="845"/>
      <c r="W27" s="836">
        <f t="shared" ref="W27" si="80">MIN(W23,300000)</f>
        <v>0</v>
      </c>
      <c r="X27" s="845"/>
      <c r="Y27" s="836">
        <f t="shared" ref="Y27" si="81">MIN(Y23,300000)</f>
        <v>0</v>
      </c>
      <c r="Z27" s="845"/>
      <c r="AA27" s="836">
        <f t="shared" ref="AA27" si="82">MIN(AA23,300000)</f>
        <v>0</v>
      </c>
      <c r="AB27" s="837"/>
      <c r="AG27" s="942"/>
      <c r="AH27" s="899" t="s">
        <v>310</v>
      </c>
      <c r="AI27" s="896" t="s">
        <v>318</v>
      </c>
      <c r="AJ27" s="897"/>
      <c r="AK27" s="897"/>
      <c r="AL27" s="897"/>
      <c r="AM27" s="898"/>
      <c r="AN27" s="327"/>
      <c r="AO27" s="902">
        <f>MIN(AO23,300000)</f>
        <v>300000</v>
      </c>
      <c r="AP27" s="903"/>
      <c r="AQ27" s="902">
        <f t="shared" ref="AQ27" si="83">MIN(AQ23,300000)</f>
        <v>296000</v>
      </c>
      <c r="AR27" s="903"/>
      <c r="AS27" s="902">
        <f t="shared" ref="AS27" si="84">MIN(AS23,300000)</f>
        <v>162000</v>
      </c>
      <c r="AT27" s="903"/>
      <c r="AU27" s="902">
        <f t="shared" ref="AU27" si="85">MIN(AU23,300000)</f>
        <v>145000</v>
      </c>
      <c r="AV27" s="903"/>
      <c r="AW27" s="902">
        <f t="shared" ref="AW27" si="86">MIN(AW23,300000)</f>
        <v>104000</v>
      </c>
      <c r="AX27" s="903"/>
      <c r="AY27" s="902">
        <f t="shared" ref="AY27" si="87">MIN(AY23,300000)</f>
        <v>168000</v>
      </c>
      <c r="AZ27" s="903"/>
      <c r="BA27" s="904">
        <f t="shared" ref="BA27" si="88">MIN(BA23,300000)</f>
        <v>0</v>
      </c>
      <c r="BB27" s="905"/>
      <c r="BC27" s="904">
        <f t="shared" ref="BC27" si="89">MIN(BC23,300000)</f>
        <v>0</v>
      </c>
      <c r="BD27" s="905"/>
      <c r="BE27" s="904">
        <f t="shared" ref="BE27" si="90">MIN(BE23,300000)</f>
        <v>0</v>
      </c>
      <c r="BF27" s="905"/>
      <c r="BG27" s="905">
        <f t="shared" ref="BG27" si="91">MIN(BG23,300000)</f>
        <v>0</v>
      </c>
      <c r="BH27" s="906"/>
    </row>
    <row r="28" spans="1:60" ht="17.399999999999999" customHeight="1" x14ac:dyDescent="0.55000000000000004">
      <c r="A28" s="942"/>
      <c r="B28" s="900"/>
      <c r="C28" s="896" t="s">
        <v>317</v>
      </c>
      <c r="D28" s="897"/>
      <c r="E28" s="897"/>
      <c r="F28" s="897"/>
      <c r="G28" s="898"/>
      <c r="H28" s="326"/>
      <c r="I28" s="984">
        <f>MIN(I24,270000)</f>
        <v>0</v>
      </c>
      <c r="J28" s="845"/>
      <c r="K28" s="836">
        <f t="shared" ref="K28" si="92">MIN(K24,270000)</f>
        <v>0</v>
      </c>
      <c r="L28" s="845"/>
      <c r="M28" s="836">
        <f t="shared" ref="M28" si="93">MIN(M24,270000)</f>
        <v>0</v>
      </c>
      <c r="N28" s="845"/>
      <c r="O28" s="836">
        <f t="shared" ref="O28" si="94">MIN(O24,270000)</f>
        <v>0</v>
      </c>
      <c r="P28" s="845"/>
      <c r="Q28" s="836">
        <f t="shared" ref="Q28" si="95">MIN(Q24,270000)</f>
        <v>0</v>
      </c>
      <c r="R28" s="845"/>
      <c r="S28" s="836">
        <f t="shared" ref="S28" si="96">MIN(S24,270000)</f>
        <v>0</v>
      </c>
      <c r="T28" s="845"/>
      <c r="U28" s="836">
        <f t="shared" ref="U28" si="97">MIN(U24,270000)</f>
        <v>0</v>
      </c>
      <c r="V28" s="845"/>
      <c r="W28" s="836">
        <f t="shared" ref="W28" si="98">MIN(W24,270000)</f>
        <v>0</v>
      </c>
      <c r="X28" s="845"/>
      <c r="Y28" s="836">
        <f t="shared" ref="Y28" si="99">MIN(Y24,270000)</f>
        <v>0</v>
      </c>
      <c r="Z28" s="845"/>
      <c r="AA28" s="836">
        <f t="shared" ref="AA28" si="100">MIN(AA24,270000)</f>
        <v>0</v>
      </c>
      <c r="AB28" s="837"/>
      <c r="AG28" s="942"/>
      <c r="AH28" s="900"/>
      <c r="AI28" s="896" t="s">
        <v>317</v>
      </c>
      <c r="AJ28" s="897"/>
      <c r="AK28" s="897"/>
      <c r="AL28" s="897"/>
      <c r="AM28" s="898"/>
      <c r="AN28" s="327"/>
      <c r="AO28" s="860">
        <f>MIN(AO24,270000)</f>
        <v>233000</v>
      </c>
      <c r="AP28" s="857"/>
      <c r="AQ28" s="843">
        <f t="shared" ref="AQ28" si="101">MIN(AQ24,270000)</f>
        <v>166000</v>
      </c>
      <c r="AR28" s="844"/>
      <c r="AS28" s="843">
        <f t="shared" ref="AS28" si="102">MIN(AS24,270000)</f>
        <v>133000</v>
      </c>
      <c r="AT28" s="844"/>
      <c r="AU28" s="843">
        <f t="shared" ref="AU28" si="103">MIN(AU24,270000)</f>
        <v>120000</v>
      </c>
      <c r="AV28" s="844"/>
      <c r="AW28" s="843">
        <f t="shared" ref="AW28" si="104">MIN(AW24,270000)</f>
        <v>126000</v>
      </c>
      <c r="AX28" s="844"/>
      <c r="AY28" s="843">
        <f t="shared" ref="AY28" si="105">MIN(AY24,270000)</f>
        <v>166000</v>
      </c>
      <c r="AZ28" s="844"/>
      <c r="BA28" s="836">
        <f t="shared" ref="BA28" si="106">MIN(BA24,270000)</f>
        <v>0</v>
      </c>
      <c r="BB28" s="845"/>
      <c r="BC28" s="836">
        <f t="shared" ref="BC28" si="107">MIN(BC24,270000)</f>
        <v>0</v>
      </c>
      <c r="BD28" s="845"/>
      <c r="BE28" s="836">
        <f t="shared" ref="BE28" si="108">MIN(BE24,270000)</f>
        <v>0</v>
      </c>
      <c r="BF28" s="845"/>
      <c r="BG28" s="836">
        <f t="shared" ref="BG28" si="109">MIN(BG24,270000)</f>
        <v>0</v>
      </c>
      <c r="BH28" s="837"/>
    </row>
    <row r="29" spans="1:60" ht="17.399999999999999" customHeight="1" x14ac:dyDescent="0.55000000000000004">
      <c r="A29" s="942"/>
      <c r="B29" s="900"/>
      <c r="C29" s="896" t="s">
        <v>316</v>
      </c>
      <c r="D29" s="897"/>
      <c r="E29" s="897"/>
      <c r="F29" s="897"/>
      <c r="G29" s="898"/>
      <c r="H29" s="330"/>
      <c r="I29" s="984">
        <f>MIN(I25,600000)</f>
        <v>0</v>
      </c>
      <c r="J29" s="845"/>
      <c r="K29" s="836">
        <f>MIN(K25,600000)</f>
        <v>0</v>
      </c>
      <c r="L29" s="845"/>
      <c r="M29" s="836">
        <f t="shared" ref="M29" si="110">MIN(M25,600000)</f>
        <v>0</v>
      </c>
      <c r="N29" s="845"/>
      <c r="O29" s="836">
        <f t="shared" ref="O29" si="111">MIN(O25,600000)</f>
        <v>0</v>
      </c>
      <c r="P29" s="845"/>
      <c r="Q29" s="836">
        <f t="shared" ref="Q29" si="112">MIN(Q25,600000)</f>
        <v>0</v>
      </c>
      <c r="R29" s="845"/>
      <c r="S29" s="836">
        <f t="shared" ref="S29" si="113">MIN(S25,600000)</f>
        <v>0</v>
      </c>
      <c r="T29" s="845"/>
      <c r="U29" s="836">
        <f t="shared" ref="U29" si="114">MIN(U25,600000)</f>
        <v>0</v>
      </c>
      <c r="V29" s="845"/>
      <c r="W29" s="836">
        <f t="shared" ref="W29" si="115">MIN(W25,600000)</f>
        <v>0</v>
      </c>
      <c r="X29" s="845"/>
      <c r="Y29" s="836">
        <f t="shared" ref="Y29" si="116">MIN(Y25,600000)</f>
        <v>0</v>
      </c>
      <c r="Z29" s="845"/>
      <c r="AA29" s="836">
        <f t="shared" ref="AA29" si="117">MIN(AA25,600000)</f>
        <v>0</v>
      </c>
      <c r="AB29" s="837"/>
      <c r="AG29" s="942"/>
      <c r="AH29" s="900"/>
      <c r="AI29" s="896" t="s">
        <v>316</v>
      </c>
      <c r="AJ29" s="897"/>
      <c r="AK29" s="897"/>
      <c r="AL29" s="897"/>
      <c r="AM29" s="898"/>
      <c r="AN29" s="331"/>
      <c r="AO29" s="860">
        <f>MIN(AO25,600000)</f>
        <v>266000</v>
      </c>
      <c r="AP29" s="857"/>
      <c r="AQ29" s="843">
        <f>MIN(AQ25,600000)</f>
        <v>233000</v>
      </c>
      <c r="AR29" s="844"/>
      <c r="AS29" s="843">
        <f t="shared" ref="AS29" si="118">MIN(AS25,600000)</f>
        <v>200000</v>
      </c>
      <c r="AT29" s="844"/>
      <c r="AU29" s="843">
        <f t="shared" ref="AU29" si="119">MIN(AU25,600000)</f>
        <v>120000</v>
      </c>
      <c r="AV29" s="844"/>
      <c r="AW29" s="843">
        <f t="shared" ref="AW29" si="120">MIN(AW25,600000)</f>
        <v>126000</v>
      </c>
      <c r="AX29" s="844"/>
      <c r="AY29" s="843">
        <f t="shared" ref="AY29" si="121">MIN(AY25,600000)</f>
        <v>133000</v>
      </c>
      <c r="AZ29" s="844"/>
      <c r="BA29" s="836">
        <f t="shared" ref="BA29" si="122">MIN(BA25,600000)</f>
        <v>0</v>
      </c>
      <c r="BB29" s="845"/>
      <c r="BC29" s="836">
        <f t="shared" ref="BC29" si="123">MIN(BC25,600000)</f>
        <v>0</v>
      </c>
      <c r="BD29" s="845"/>
      <c r="BE29" s="836">
        <f t="shared" ref="BE29" si="124">MIN(BE25,600000)</f>
        <v>0</v>
      </c>
      <c r="BF29" s="845"/>
      <c r="BG29" s="836">
        <f t="shared" ref="BG29" si="125">MIN(BG25,600000)</f>
        <v>0</v>
      </c>
      <c r="BH29" s="837"/>
    </row>
    <row r="30" spans="1:60" ht="17.399999999999999" customHeight="1" x14ac:dyDescent="0.55000000000000004">
      <c r="A30" s="942"/>
      <c r="B30" s="901"/>
      <c r="C30" s="896" t="s">
        <v>471</v>
      </c>
      <c r="D30" s="897"/>
      <c r="E30" s="897"/>
      <c r="F30" s="897"/>
      <c r="G30" s="898"/>
      <c r="H30" s="330"/>
      <c r="I30" s="984">
        <f>MIN(I26,100000)</f>
        <v>0</v>
      </c>
      <c r="J30" s="845"/>
      <c r="K30" s="836">
        <f t="shared" ref="K30" si="126">MIN(K26,100000)</f>
        <v>0</v>
      </c>
      <c r="L30" s="845"/>
      <c r="M30" s="836">
        <f t="shared" ref="M30" si="127">MIN(M26,100000)</f>
        <v>0</v>
      </c>
      <c r="N30" s="845"/>
      <c r="O30" s="836">
        <f t="shared" ref="O30" si="128">MIN(O26,100000)</f>
        <v>0</v>
      </c>
      <c r="P30" s="845"/>
      <c r="Q30" s="836">
        <f t="shared" ref="Q30" si="129">MIN(Q26,100000)</f>
        <v>0</v>
      </c>
      <c r="R30" s="845"/>
      <c r="S30" s="836">
        <f t="shared" ref="S30" si="130">MIN(S26,100000)</f>
        <v>0</v>
      </c>
      <c r="T30" s="845"/>
      <c r="U30" s="836">
        <f t="shared" ref="U30" si="131">MIN(U26,100000)</f>
        <v>0</v>
      </c>
      <c r="V30" s="845"/>
      <c r="W30" s="836">
        <f t="shared" ref="W30" si="132">MIN(W26,100000)</f>
        <v>0</v>
      </c>
      <c r="X30" s="845"/>
      <c r="Y30" s="836">
        <f t="shared" ref="Y30" si="133">MIN(Y26,100000)</f>
        <v>0</v>
      </c>
      <c r="Z30" s="845"/>
      <c r="AA30" s="836">
        <f t="shared" ref="AA30" si="134">MIN(AA26,100000)</f>
        <v>0</v>
      </c>
      <c r="AB30" s="837"/>
      <c r="AG30" s="942"/>
      <c r="AH30" s="901"/>
      <c r="AI30" s="896" t="s">
        <v>322</v>
      </c>
      <c r="AJ30" s="897"/>
      <c r="AK30" s="897"/>
      <c r="AL30" s="897"/>
      <c r="AM30" s="898"/>
      <c r="AN30" s="331"/>
      <c r="AO30" s="860">
        <f>MIN(AO26,100000)</f>
        <v>10000</v>
      </c>
      <c r="AP30" s="857"/>
      <c r="AQ30" s="843">
        <f t="shared" ref="AQ30" si="135">MIN(AQ26,100000)</f>
        <v>10000</v>
      </c>
      <c r="AR30" s="844"/>
      <c r="AS30" s="843">
        <f t="shared" ref="AS30" si="136">MIN(AS26,100000)</f>
        <v>10000</v>
      </c>
      <c r="AT30" s="844"/>
      <c r="AU30" s="843">
        <f t="shared" ref="AU30" si="137">MIN(AU26,100000)</f>
        <v>10000</v>
      </c>
      <c r="AV30" s="844"/>
      <c r="AW30" s="843">
        <f t="shared" ref="AW30" si="138">MIN(AW26,100000)</f>
        <v>10000</v>
      </c>
      <c r="AX30" s="844"/>
      <c r="AY30" s="843">
        <f t="shared" ref="AY30" si="139">MIN(AY26,100000)</f>
        <v>10000</v>
      </c>
      <c r="AZ30" s="844"/>
      <c r="BA30" s="836">
        <f t="shared" ref="BA30" si="140">MIN(BA26,100000)</f>
        <v>0</v>
      </c>
      <c r="BB30" s="845"/>
      <c r="BC30" s="836">
        <f t="shared" ref="BC30" si="141">MIN(BC26,100000)</f>
        <v>0</v>
      </c>
      <c r="BD30" s="845"/>
      <c r="BE30" s="836">
        <f t="shared" ref="BE30" si="142">MIN(BE26,100000)</f>
        <v>0</v>
      </c>
      <c r="BF30" s="845"/>
      <c r="BG30" s="836">
        <f t="shared" ref="BG30" si="143">MIN(BG26,100000)</f>
        <v>0</v>
      </c>
      <c r="BH30" s="837"/>
    </row>
    <row r="31" spans="1:60" ht="21" customHeight="1" x14ac:dyDescent="0.55000000000000004">
      <c r="A31" s="942"/>
      <c r="B31" s="877" t="s">
        <v>320</v>
      </c>
      <c r="C31" s="878"/>
      <c r="D31" s="878"/>
      <c r="E31" s="878"/>
      <c r="F31" s="878"/>
      <c r="G31" s="879"/>
      <c r="H31" s="564">
        <f t="shared" ref="H31:H45" si="144">SUM(I31:AB31)</f>
        <v>0</v>
      </c>
      <c r="I31" s="984">
        <f>I27*I$9</f>
        <v>0</v>
      </c>
      <c r="J31" s="845"/>
      <c r="K31" s="836">
        <f>K27*K$9</f>
        <v>0</v>
      </c>
      <c r="L31" s="845"/>
      <c r="M31" s="836">
        <f>M27*M$9</f>
        <v>0</v>
      </c>
      <c r="N31" s="845"/>
      <c r="O31" s="836">
        <f>O27*O$9</f>
        <v>0</v>
      </c>
      <c r="P31" s="845"/>
      <c r="Q31" s="836">
        <f>Q27*Q$9</f>
        <v>0</v>
      </c>
      <c r="R31" s="845"/>
      <c r="S31" s="836">
        <f>S27*S$9</f>
        <v>0</v>
      </c>
      <c r="T31" s="845"/>
      <c r="U31" s="836">
        <f>U27*U$9</f>
        <v>0</v>
      </c>
      <c r="V31" s="845"/>
      <c r="W31" s="836">
        <f>W27*W$9</f>
        <v>0</v>
      </c>
      <c r="X31" s="845"/>
      <c r="Y31" s="836">
        <f>Y27*Y$9</f>
        <v>0</v>
      </c>
      <c r="Z31" s="845"/>
      <c r="AA31" s="836">
        <f>AA27*AA$9</f>
        <v>0</v>
      </c>
      <c r="AB31" s="837"/>
      <c r="AG31" s="942"/>
      <c r="AH31" s="893" t="s">
        <v>320</v>
      </c>
      <c r="AI31" s="893"/>
      <c r="AJ31" s="893"/>
      <c r="AK31" s="893"/>
      <c r="AL31" s="893"/>
      <c r="AM31" s="877"/>
      <c r="AN31" s="560">
        <f t="shared" ref="AN31:AN32" si="145">SUM(AO31:BH31)</f>
        <v>24030000</v>
      </c>
      <c r="AO31" s="855">
        <f>AO27*AO$9</f>
        <v>12000000</v>
      </c>
      <c r="AP31" s="856"/>
      <c r="AQ31" s="890">
        <f>AQ27*AQ$9</f>
        <v>5920000</v>
      </c>
      <c r="AR31" s="856"/>
      <c r="AS31" s="890">
        <f>AS27*AS$9</f>
        <v>1620000</v>
      </c>
      <c r="AT31" s="856"/>
      <c r="AU31" s="890">
        <f>AU27*AU$9</f>
        <v>1450000</v>
      </c>
      <c r="AV31" s="856"/>
      <c r="AW31" s="890">
        <f>AW27*AW$9</f>
        <v>520000</v>
      </c>
      <c r="AX31" s="856"/>
      <c r="AY31" s="890">
        <f>AY27*AY$9</f>
        <v>2520000</v>
      </c>
      <c r="AZ31" s="856"/>
      <c r="BA31" s="891">
        <f>BA27*BA$9</f>
        <v>0</v>
      </c>
      <c r="BB31" s="891"/>
      <c r="BC31" s="892">
        <f>BC27*BC$9</f>
        <v>0</v>
      </c>
      <c r="BD31" s="891"/>
      <c r="BE31" s="892">
        <f>BE27*BE$9</f>
        <v>0</v>
      </c>
      <c r="BF31" s="891"/>
      <c r="BG31" s="858">
        <f>BG27*BG$9</f>
        <v>0</v>
      </c>
      <c r="BH31" s="859"/>
    </row>
    <row r="32" spans="1:60" ht="21" customHeight="1" x14ac:dyDescent="0.55000000000000004">
      <c r="A32" s="942"/>
      <c r="B32" s="877" t="s">
        <v>321</v>
      </c>
      <c r="C32" s="878"/>
      <c r="D32" s="878"/>
      <c r="E32" s="878"/>
      <c r="F32" s="878"/>
      <c r="G32" s="879"/>
      <c r="H32" s="564">
        <f t="shared" si="144"/>
        <v>0</v>
      </c>
      <c r="I32" s="984">
        <f>I28*I$10</f>
        <v>0</v>
      </c>
      <c r="J32" s="845"/>
      <c r="K32" s="836">
        <f t="shared" ref="K32" si="146">K28*K$10</f>
        <v>0</v>
      </c>
      <c r="L32" s="845"/>
      <c r="M32" s="836">
        <f t="shared" ref="M32" si="147">M28*M$10</f>
        <v>0</v>
      </c>
      <c r="N32" s="845"/>
      <c r="O32" s="836">
        <f t="shared" ref="O32" si="148">O28*O$10</f>
        <v>0</v>
      </c>
      <c r="P32" s="845"/>
      <c r="Q32" s="836">
        <f t="shared" ref="Q32" si="149">Q28*Q$10</f>
        <v>0</v>
      </c>
      <c r="R32" s="845"/>
      <c r="S32" s="836">
        <f t="shared" ref="S32" si="150">S28*S$10</f>
        <v>0</v>
      </c>
      <c r="T32" s="845"/>
      <c r="U32" s="836">
        <f t="shared" ref="U32" si="151">U28*U$10</f>
        <v>0</v>
      </c>
      <c r="V32" s="845"/>
      <c r="W32" s="836">
        <f t="shared" ref="W32" si="152">W28*W$10</f>
        <v>0</v>
      </c>
      <c r="X32" s="845"/>
      <c r="Y32" s="836">
        <f t="shared" ref="Y32" si="153">Y28*Y$10</f>
        <v>0</v>
      </c>
      <c r="Z32" s="845"/>
      <c r="AA32" s="836">
        <f t="shared" ref="AA32" si="154">AA28*AA$10</f>
        <v>0</v>
      </c>
      <c r="AB32" s="837"/>
      <c r="AG32" s="942"/>
      <c r="AH32" s="893" t="s">
        <v>321</v>
      </c>
      <c r="AI32" s="893"/>
      <c r="AJ32" s="893"/>
      <c r="AK32" s="893"/>
      <c r="AL32" s="893"/>
      <c r="AM32" s="877"/>
      <c r="AN32" s="560">
        <f t="shared" si="145"/>
        <v>18290000</v>
      </c>
      <c r="AO32" s="860">
        <f>AO28*AO$10</f>
        <v>9320000</v>
      </c>
      <c r="AP32" s="857"/>
      <c r="AQ32" s="843">
        <f t="shared" ref="AQ32" si="155">AQ28*AQ$10</f>
        <v>3320000</v>
      </c>
      <c r="AR32" s="844"/>
      <c r="AS32" s="843">
        <f t="shared" ref="AS32" si="156">AS28*AS$10</f>
        <v>1330000</v>
      </c>
      <c r="AT32" s="844"/>
      <c r="AU32" s="843">
        <f t="shared" ref="AU32" si="157">AU28*AU$10</f>
        <v>1200000</v>
      </c>
      <c r="AV32" s="844"/>
      <c r="AW32" s="843">
        <f t="shared" ref="AW32" si="158">AW28*AW$10</f>
        <v>630000</v>
      </c>
      <c r="AX32" s="844"/>
      <c r="AY32" s="843">
        <f t="shared" ref="AY32" si="159">AY28*AY$10</f>
        <v>2490000</v>
      </c>
      <c r="AZ32" s="844"/>
      <c r="BA32" s="836">
        <f t="shared" ref="BA32" si="160">BA28*BA$10</f>
        <v>0</v>
      </c>
      <c r="BB32" s="845"/>
      <c r="BC32" s="836">
        <f t="shared" ref="BC32" si="161">BC28*BC$10</f>
        <v>0</v>
      </c>
      <c r="BD32" s="845"/>
      <c r="BE32" s="836">
        <f t="shared" ref="BE32" si="162">BE28*BE$10</f>
        <v>0</v>
      </c>
      <c r="BF32" s="845"/>
      <c r="BG32" s="836">
        <f t="shared" ref="BG32" si="163">BG28*BG$10</f>
        <v>0</v>
      </c>
      <c r="BH32" s="837"/>
    </row>
    <row r="33" spans="1:61" ht="21" customHeight="1" x14ac:dyDescent="0.55000000000000004">
      <c r="A33" s="942"/>
      <c r="B33" s="877" t="s">
        <v>319</v>
      </c>
      <c r="C33" s="878"/>
      <c r="D33" s="878"/>
      <c r="E33" s="878"/>
      <c r="F33" s="878"/>
      <c r="G33" s="879"/>
      <c r="H33" s="564">
        <f t="shared" ref="H33:H34" si="164">SUM(I33:AB33)</f>
        <v>0</v>
      </c>
      <c r="I33" s="984">
        <f>I29*I$11</f>
        <v>0</v>
      </c>
      <c r="J33" s="845"/>
      <c r="K33" s="836">
        <f t="shared" ref="K33" si="165">K29*K$11</f>
        <v>0</v>
      </c>
      <c r="L33" s="845"/>
      <c r="M33" s="836">
        <f t="shared" ref="M33" si="166">M29*M$11</f>
        <v>0</v>
      </c>
      <c r="N33" s="845"/>
      <c r="O33" s="836">
        <f t="shared" ref="O33" si="167">O29*O$11</f>
        <v>0</v>
      </c>
      <c r="P33" s="845"/>
      <c r="Q33" s="836">
        <f t="shared" ref="Q33" si="168">Q29*Q$11</f>
        <v>0</v>
      </c>
      <c r="R33" s="845"/>
      <c r="S33" s="836">
        <f t="shared" ref="S33" si="169">S29*S$11</f>
        <v>0</v>
      </c>
      <c r="T33" s="845"/>
      <c r="U33" s="836">
        <f t="shared" ref="U33" si="170">U29*U$11</f>
        <v>0</v>
      </c>
      <c r="V33" s="845"/>
      <c r="W33" s="836">
        <f t="shared" ref="W33" si="171">W29*W$11</f>
        <v>0</v>
      </c>
      <c r="X33" s="894"/>
      <c r="Y33" s="895">
        <f t="shared" ref="Y33" si="172">Y29*Y$11</f>
        <v>0</v>
      </c>
      <c r="Z33" s="894"/>
      <c r="AA33" s="895">
        <f t="shared" ref="AA33" si="173">AA29*AA$11</f>
        <v>0</v>
      </c>
      <c r="AB33" s="837"/>
      <c r="AG33" s="942"/>
      <c r="AH33" s="877" t="s">
        <v>319</v>
      </c>
      <c r="AI33" s="878"/>
      <c r="AJ33" s="878"/>
      <c r="AK33" s="878"/>
      <c r="AL33" s="878"/>
      <c r="AM33" s="879"/>
      <c r="AN33" s="560">
        <f t="shared" ref="AN33:AN34" si="174">SUM(AO33:BH33)</f>
        <v>14470000</v>
      </c>
      <c r="AO33" s="860">
        <f>AO29*AO$11</f>
        <v>7980000</v>
      </c>
      <c r="AP33" s="857"/>
      <c r="AQ33" s="843">
        <f t="shared" ref="AQ33" si="175">AQ29*AQ$11</f>
        <v>2330000</v>
      </c>
      <c r="AR33" s="844"/>
      <c r="AS33" s="843">
        <f t="shared" ref="AS33" si="176">AS29*AS$11</f>
        <v>1000000</v>
      </c>
      <c r="AT33" s="844"/>
      <c r="AU33" s="843">
        <f t="shared" ref="AU33" si="177">AU29*AU$11</f>
        <v>1200000</v>
      </c>
      <c r="AV33" s="844"/>
      <c r="AW33" s="843">
        <f t="shared" ref="AW33" si="178">AW29*AW$11</f>
        <v>630000</v>
      </c>
      <c r="AX33" s="844"/>
      <c r="AY33" s="843">
        <f t="shared" ref="AY33" si="179">AY29*AY$11</f>
        <v>1330000</v>
      </c>
      <c r="AZ33" s="844"/>
      <c r="BA33" s="836">
        <f t="shared" ref="BA33" si="180">BA29*BA$11</f>
        <v>0</v>
      </c>
      <c r="BB33" s="845"/>
      <c r="BC33" s="836">
        <f t="shared" ref="BC33" si="181">BC29*BC$11</f>
        <v>0</v>
      </c>
      <c r="BD33" s="894"/>
      <c r="BE33" s="895">
        <f t="shared" ref="BE33" si="182">BE29*BE$11</f>
        <v>0</v>
      </c>
      <c r="BF33" s="894"/>
      <c r="BG33" s="895">
        <f t="shared" ref="BG33" si="183">BG29*BG$11</f>
        <v>0</v>
      </c>
      <c r="BH33" s="837"/>
    </row>
    <row r="34" spans="1:61" ht="21" customHeight="1" thickBot="1" x14ac:dyDescent="0.6">
      <c r="A34" s="332"/>
      <c r="B34" s="980" t="s">
        <v>460</v>
      </c>
      <c r="C34" s="981"/>
      <c r="D34" s="981"/>
      <c r="E34" s="981"/>
      <c r="F34" s="981"/>
      <c r="G34" s="982"/>
      <c r="H34" s="564">
        <f t="shared" si="164"/>
        <v>0</v>
      </c>
      <c r="I34" s="983">
        <f>I30*I$12</f>
        <v>0</v>
      </c>
      <c r="J34" s="886"/>
      <c r="K34" s="885">
        <f t="shared" ref="K34" si="184">K30*K$12</f>
        <v>0</v>
      </c>
      <c r="L34" s="886"/>
      <c r="M34" s="885">
        <f t="shared" ref="M34" si="185">M30*M$12</f>
        <v>0</v>
      </c>
      <c r="N34" s="886"/>
      <c r="O34" s="885">
        <f t="shared" ref="O34" si="186">O30*O$12</f>
        <v>0</v>
      </c>
      <c r="P34" s="886"/>
      <c r="Q34" s="885">
        <f t="shared" ref="Q34" si="187">Q30*Q$12</f>
        <v>0</v>
      </c>
      <c r="R34" s="886"/>
      <c r="S34" s="885">
        <f t="shared" ref="S34" si="188">S30*S$12</f>
        <v>0</v>
      </c>
      <c r="T34" s="886"/>
      <c r="U34" s="885">
        <f t="shared" ref="U34" si="189">U30*U$12</f>
        <v>0</v>
      </c>
      <c r="V34" s="886"/>
      <c r="W34" s="885">
        <f t="shared" ref="W34" si="190">W30*W$12</f>
        <v>0</v>
      </c>
      <c r="X34" s="887"/>
      <c r="Y34" s="888">
        <f t="shared" ref="Y34" si="191">Y30*Y$12</f>
        <v>0</v>
      </c>
      <c r="Z34" s="887"/>
      <c r="AA34" s="888">
        <f t="shared" ref="AA34" si="192">AA30*AA$12</f>
        <v>0</v>
      </c>
      <c r="AB34" s="889"/>
      <c r="AG34" s="332"/>
      <c r="AH34" s="877" t="s">
        <v>326</v>
      </c>
      <c r="AI34" s="878"/>
      <c r="AJ34" s="878"/>
      <c r="AK34" s="878"/>
      <c r="AL34" s="878"/>
      <c r="AM34" s="879"/>
      <c r="AN34" s="560">
        <f t="shared" si="174"/>
        <v>60000</v>
      </c>
      <c r="AO34" s="860">
        <f>AO30*AO$12</f>
        <v>10000</v>
      </c>
      <c r="AP34" s="857"/>
      <c r="AQ34" s="880">
        <f t="shared" ref="AQ34" si="193">AQ30*AQ$12</f>
        <v>10000</v>
      </c>
      <c r="AR34" s="881"/>
      <c r="AS34" s="880">
        <f t="shared" ref="AS34" si="194">AS30*AS$12</f>
        <v>10000</v>
      </c>
      <c r="AT34" s="881"/>
      <c r="AU34" s="880">
        <f t="shared" ref="AU34" si="195">AU30*AU$12</f>
        <v>10000</v>
      </c>
      <c r="AV34" s="881"/>
      <c r="AW34" s="880">
        <f t="shared" ref="AW34" si="196">AW30*AW$12</f>
        <v>10000</v>
      </c>
      <c r="AX34" s="881"/>
      <c r="AY34" s="880">
        <f t="shared" ref="AY34" si="197">AY30*AY$12</f>
        <v>10000</v>
      </c>
      <c r="AZ34" s="881"/>
      <c r="BA34" s="885">
        <f t="shared" ref="BA34" si="198">BA30*BA$12</f>
        <v>0</v>
      </c>
      <c r="BB34" s="886"/>
      <c r="BC34" s="885">
        <f t="shared" ref="BC34" si="199">BC30*BC$12</f>
        <v>0</v>
      </c>
      <c r="BD34" s="887"/>
      <c r="BE34" s="888">
        <f t="shared" ref="BE34" si="200">BE30*BE$12</f>
        <v>0</v>
      </c>
      <c r="BF34" s="887"/>
      <c r="BG34" s="888">
        <f t="shared" ref="BG34" si="201">BG30*BG$12</f>
        <v>0</v>
      </c>
      <c r="BH34" s="889"/>
    </row>
    <row r="35" spans="1:61" ht="21" customHeight="1" thickBot="1" x14ac:dyDescent="0.6">
      <c r="A35" s="870" t="s">
        <v>327</v>
      </c>
      <c r="B35" s="871"/>
      <c r="C35" s="871"/>
      <c r="D35" s="871"/>
      <c r="E35" s="871"/>
      <c r="F35" s="871"/>
      <c r="G35" s="872"/>
      <c r="H35" s="175">
        <f t="shared" si="144"/>
        <v>0</v>
      </c>
      <c r="I35" s="978">
        <f>SUM(I31:J34)</f>
        <v>0</v>
      </c>
      <c r="J35" s="974"/>
      <c r="K35" s="975">
        <f t="shared" ref="K35" si="202">SUM(K31:L34)</f>
        <v>0</v>
      </c>
      <c r="L35" s="979"/>
      <c r="M35" s="974">
        <f t="shared" ref="M35" si="203">SUM(M31:N34)</f>
        <v>0</v>
      </c>
      <c r="N35" s="974"/>
      <c r="O35" s="975">
        <f t="shared" ref="O35" si="204">SUM(O31:P34)</f>
        <v>0</v>
      </c>
      <c r="P35" s="974"/>
      <c r="Q35" s="975">
        <f t="shared" ref="Q35" si="205">SUM(Q31:R34)</f>
        <v>0</v>
      </c>
      <c r="R35" s="979"/>
      <c r="S35" s="974">
        <f t="shared" ref="S35" si="206">SUM(S31:T34)</f>
        <v>0</v>
      </c>
      <c r="T35" s="974"/>
      <c r="U35" s="975">
        <f t="shared" ref="U35" si="207">SUM(U31:V34)</f>
        <v>0</v>
      </c>
      <c r="V35" s="974"/>
      <c r="W35" s="975">
        <f t="shared" ref="W35" si="208">SUM(W31:X34)</f>
        <v>0</v>
      </c>
      <c r="X35" s="974"/>
      <c r="Y35" s="975">
        <f t="shared" ref="Y35" si="209">SUM(Y31:Z34)</f>
        <v>0</v>
      </c>
      <c r="Z35" s="974"/>
      <c r="AA35" s="975">
        <f t="shared" ref="AA35" si="210">SUM(AA31:AB34)</f>
        <v>0</v>
      </c>
      <c r="AB35" s="976"/>
      <c r="AG35" s="870" t="s">
        <v>327</v>
      </c>
      <c r="AH35" s="871"/>
      <c r="AI35" s="871"/>
      <c r="AJ35" s="871"/>
      <c r="AK35" s="871"/>
      <c r="AL35" s="871"/>
      <c r="AM35" s="872"/>
      <c r="AN35" s="286">
        <f t="shared" ref="AN35" si="211">SUM(AO35:BH35)</f>
        <v>56850000</v>
      </c>
      <c r="AO35" s="873">
        <f>SUM(AO31:AP34)</f>
        <v>29310000</v>
      </c>
      <c r="AP35" s="874"/>
      <c r="AQ35" s="875">
        <f t="shared" ref="AQ35" si="212">SUM(AQ31:AR34)</f>
        <v>11580000</v>
      </c>
      <c r="AR35" s="874"/>
      <c r="AS35" s="875">
        <f t="shared" ref="AS35" si="213">SUM(AS31:AT34)</f>
        <v>3960000</v>
      </c>
      <c r="AT35" s="875"/>
      <c r="AU35" s="876">
        <f t="shared" ref="AU35" si="214">SUM(AU31:AV34)</f>
        <v>3860000</v>
      </c>
      <c r="AV35" s="874"/>
      <c r="AW35" s="875">
        <f t="shared" ref="AW35" si="215">SUM(AW31:AX34)</f>
        <v>1790000</v>
      </c>
      <c r="AX35" s="875"/>
      <c r="AY35" s="876">
        <f t="shared" ref="AY35" si="216">SUM(AY31:AZ34)</f>
        <v>6350000</v>
      </c>
      <c r="AZ35" s="874"/>
      <c r="BA35" s="882">
        <f t="shared" ref="BA35" si="217">SUM(BA31:BB34)</f>
        <v>0</v>
      </c>
      <c r="BB35" s="883"/>
      <c r="BC35" s="884">
        <f t="shared" ref="BC35" si="218">SUM(BC31:BD34)</f>
        <v>0</v>
      </c>
      <c r="BD35" s="882"/>
      <c r="BE35" s="884">
        <f t="shared" ref="BE35" si="219">SUM(BE31:BF34)</f>
        <v>0</v>
      </c>
      <c r="BF35" s="882"/>
      <c r="BG35" s="884">
        <f t="shared" ref="BG35" si="220">SUM(BG31:BH34)</f>
        <v>0</v>
      </c>
      <c r="BH35" s="882"/>
    </row>
    <row r="36" spans="1:61" ht="10.75" customHeight="1" thickBot="1" x14ac:dyDescent="0.6">
      <c r="A36" s="333"/>
      <c r="B36" s="334"/>
      <c r="C36" s="335"/>
      <c r="D36" s="335"/>
      <c r="E36" s="335"/>
      <c r="F36" s="335"/>
      <c r="G36" s="335"/>
      <c r="H36" s="336"/>
      <c r="I36" s="336"/>
      <c r="J36" s="336"/>
      <c r="K36" s="336"/>
      <c r="L36" s="336"/>
      <c r="M36" s="336"/>
      <c r="N36" s="336"/>
      <c r="O36" s="336"/>
      <c r="P36" s="336"/>
      <c r="Q36" s="336"/>
      <c r="R36" s="336"/>
      <c r="S36" s="336"/>
      <c r="T36" s="336"/>
      <c r="U36" s="336"/>
      <c r="V36" s="336"/>
      <c r="W36" s="336"/>
      <c r="X36" s="336"/>
      <c r="Y36" s="336"/>
      <c r="Z36" s="336"/>
      <c r="AA36" s="336"/>
      <c r="AB36" s="336"/>
      <c r="AD36" s="173"/>
      <c r="AG36" s="333"/>
      <c r="AH36" s="334"/>
      <c r="AI36" s="335"/>
      <c r="AJ36" s="335"/>
      <c r="AK36" s="335"/>
      <c r="AL36" s="335"/>
      <c r="AM36" s="335"/>
      <c r="AN36" s="337"/>
      <c r="AO36" s="337"/>
      <c r="AP36" s="337"/>
      <c r="AQ36" s="337"/>
      <c r="AR36" s="337"/>
      <c r="AS36" s="337"/>
      <c r="AT36" s="337"/>
      <c r="AU36" s="337"/>
      <c r="AV36" s="337"/>
      <c r="AW36" s="337"/>
      <c r="AX36" s="337"/>
      <c r="AY36" s="337"/>
      <c r="AZ36" s="337"/>
      <c r="BA36" s="336"/>
      <c r="BB36" s="336"/>
      <c r="BC36" s="336"/>
      <c r="BD36" s="336"/>
      <c r="BE36" s="336"/>
      <c r="BF36" s="336"/>
      <c r="BG36" s="336"/>
      <c r="BH36" s="336"/>
    </row>
    <row r="37" spans="1:61" ht="21" customHeight="1" x14ac:dyDescent="0.55000000000000004">
      <c r="A37" s="849" t="s">
        <v>273</v>
      </c>
      <c r="B37" s="852" t="s">
        <v>266</v>
      </c>
      <c r="C37" s="866" t="s">
        <v>267</v>
      </c>
      <c r="D37" s="867"/>
      <c r="E37" s="867"/>
      <c r="F37" s="867"/>
      <c r="G37" s="868"/>
      <c r="H37" s="565">
        <f t="shared" si="144"/>
        <v>0</v>
      </c>
      <c r="I37" s="977">
        <f>I$9*I13</f>
        <v>0</v>
      </c>
      <c r="J37" s="865"/>
      <c r="K37" s="861">
        <f>K$9*K13</f>
        <v>0</v>
      </c>
      <c r="L37" s="865"/>
      <c r="M37" s="861">
        <f>M$9*M13</f>
        <v>0</v>
      </c>
      <c r="N37" s="865"/>
      <c r="O37" s="861">
        <f>O$9*O13</f>
        <v>0</v>
      </c>
      <c r="P37" s="865"/>
      <c r="Q37" s="861">
        <f>Q$9*Q13</f>
        <v>0</v>
      </c>
      <c r="R37" s="865"/>
      <c r="S37" s="861">
        <f>S$9*S13</f>
        <v>0</v>
      </c>
      <c r="T37" s="865"/>
      <c r="U37" s="865">
        <f>U$9*U13</f>
        <v>0</v>
      </c>
      <c r="V37" s="865"/>
      <c r="W37" s="861">
        <f>W$9*W13</f>
        <v>0</v>
      </c>
      <c r="X37" s="865"/>
      <c r="Y37" s="861">
        <f>Y$9*Y13</f>
        <v>0</v>
      </c>
      <c r="Z37" s="865"/>
      <c r="AA37" s="861">
        <f>AA$9*AA13</f>
        <v>0</v>
      </c>
      <c r="AB37" s="862"/>
      <c r="AD37" s="173"/>
      <c r="AG37" s="849" t="s">
        <v>273</v>
      </c>
      <c r="AH37" s="852" t="s">
        <v>266</v>
      </c>
      <c r="AI37" s="866" t="s">
        <v>267</v>
      </c>
      <c r="AJ37" s="867"/>
      <c r="AK37" s="867"/>
      <c r="AL37" s="867"/>
      <c r="AM37" s="868"/>
      <c r="AN37" s="561">
        <f t="shared" ref="AN37:AN45" si="221">SUM(AO37:BH37)</f>
        <v>26765000</v>
      </c>
      <c r="AO37" s="869">
        <f>AO$9*AO13</f>
        <v>13600000</v>
      </c>
      <c r="AP37" s="864"/>
      <c r="AQ37" s="863">
        <f>AQ$9*AQ13</f>
        <v>5040000</v>
      </c>
      <c r="AR37" s="864"/>
      <c r="AS37" s="863">
        <f>AS$9*AS13</f>
        <v>2150000</v>
      </c>
      <c r="AT37" s="864"/>
      <c r="AU37" s="863">
        <f>AU$9*AU13</f>
        <v>2000000</v>
      </c>
      <c r="AV37" s="864"/>
      <c r="AW37" s="863">
        <f>AW$9*AW13</f>
        <v>750000</v>
      </c>
      <c r="AX37" s="864"/>
      <c r="AY37" s="863">
        <f>AY$9*AY13</f>
        <v>3225000</v>
      </c>
      <c r="AZ37" s="864"/>
      <c r="BA37" s="865">
        <f>BA$9*BA13</f>
        <v>0</v>
      </c>
      <c r="BB37" s="865"/>
      <c r="BC37" s="861">
        <f>BC$9*BC13</f>
        <v>0</v>
      </c>
      <c r="BD37" s="865"/>
      <c r="BE37" s="861">
        <f>BE$9*BE13</f>
        <v>0</v>
      </c>
      <c r="BF37" s="865"/>
      <c r="BG37" s="861">
        <f>BG$9*BG13</f>
        <v>0</v>
      </c>
      <c r="BH37" s="862"/>
    </row>
    <row r="38" spans="1:61" ht="21" customHeight="1" x14ac:dyDescent="0.55000000000000004">
      <c r="A38" s="850"/>
      <c r="B38" s="853"/>
      <c r="C38" s="846" t="s">
        <v>268</v>
      </c>
      <c r="D38" s="846"/>
      <c r="E38" s="846"/>
      <c r="F38" s="846"/>
      <c r="G38" s="846"/>
      <c r="H38" s="566">
        <f t="shared" si="144"/>
        <v>0</v>
      </c>
      <c r="I38" s="972">
        <f>I$9*I14</f>
        <v>0</v>
      </c>
      <c r="J38" s="858"/>
      <c r="K38" s="845">
        <f>K$9*K14</f>
        <v>0</v>
      </c>
      <c r="L38" s="858"/>
      <c r="M38" s="845">
        <f>M$9*M14</f>
        <v>0</v>
      </c>
      <c r="N38" s="858"/>
      <c r="O38" s="845">
        <f>O$9*O14</f>
        <v>0</v>
      </c>
      <c r="P38" s="858"/>
      <c r="Q38" s="845">
        <f>Q$9*Q14</f>
        <v>0</v>
      </c>
      <c r="R38" s="858"/>
      <c r="S38" s="845">
        <f>S$9*S14</f>
        <v>0</v>
      </c>
      <c r="T38" s="858"/>
      <c r="U38" s="858">
        <f>U$9*U14</f>
        <v>0</v>
      </c>
      <c r="V38" s="858"/>
      <c r="W38" s="845">
        <f>W$9*W14</f>
        <v>0</v>
      </c>
      <c r="X38" s="858"/>
      <c r="Y38" s="845">
        <f>Y$9*Y14</f>
        <v>0</v>
      </c>
      <c r="Z38" s="858"/>
      <c r="AA38" s="845">
        <f>AA$9*AA14</f>
        <v>0</v>
      </c>
      <c r="AB38" s="859"/>
      <c r="AD38" s="173"/>
      <c r="AG38" s="850"/>
      <c r="AH38" s="853"/>
      <c r="AI38" s="846" t="s">
        <v>268</v>
      </c>
      <c r="AJ38" s="846"/>
      <c r="AK38" s="846"/>
      <c r="AL38" s="846"/>
      <c r="AM38" s="846"/>
      <c r="AN38" s="562">
        <f t="shared" si="221"/>
        <v>4520000</v>
      </c>
      <c r="AO38" s="860">
        <f>AO$9*AO14</f>
        <v>1200000</v>
      </c>
      <c r="AP38" s="857"/>
      <c r="AQ38" s="844">
        <f>AQ$9*AQ14</f>
        <v>3000000</v>
      </c>
      <c r="AR38" s="857"/>
      <c r="AS38" s="844">
        <f>AS$9*AS14</f>
        <v>80000</v>
      </c>
      <c r="AT38" s="857"/>
      <c r="AU38" s="844">
        <f>AU$9*AU14</f>
        <v>80000</v>
      </c>
      <c r="AV38" s="857"/>
      <c r="AW38" s="844">
        <f>AW$9*AW14</f>
        <v>10000</v>
      </c>
      <c r="AX38" s="857"/>
      <c r="AY38" s="844">
        <f>AY$9*AY14</f>
        <v>150000</v>
      </c>
      <c r="AZ38" s="857"/>
      <c r="BA38" s="858">
        <f>BA$9*BA14</f>
        <v>0</v>
      </c>
      <c r="BB38" s="858"/>
      <c r="BC38" s="845">
        <f>BC$9*BC14</f>
        <v>0</v>
      </c>
      <c r="BD38" s="858"/>
      <c r="BE38" s="845">
        <f>BE$9*BE14</f>
        <v>0</v>
      </c>
      <c r="BF38" s="858"/>
      <c r="BG38" s="845">
        <f>BG$9*BG14</f>
        <v>0</v>
      </c>
      <c r="BH38" s="859"/>
    </row>
    <row r="39" spans="1:61" ht="21" customHeight="1" x14ac:dyDescent="0.55000000000000004">
      <c r="A39" s="850"/>
      <c r="B39" s="853"/>
      <c r="C39" s="846" t="s">
        <v>269</v>
      </c>
      <c r="D39" s="846"/>
      <c r="E39" s="846"/>
      <c r="F39" s="846"/>
      <c r="G39" s="846"/>
      <c r="H39" s="564">
        <f t="shared" si="144"/>
        <v>0</v>
      </c>
      <c r="I39" s="972">
        <f>I$9*I15</f>
        <v>0</v>
      </c>
      <c r="J39" s="858"/>
      <c r="K39" s="845">
        <f>K$9*K15</f>
        <v>0</v>
      </c>
      <c r="L39" s="858"/>
      <c r="M39" s="845">
        <f>M$9*M15</f>
        <v>0</v>
      </c>
      <c r="N39" s="858"/>
      <c r="O39" s="845">
        <f>O$9*O15</f>
        <v>0</v>
      </c>
      <c r="P39" s="858"/>
      <c r="Q39" s="845">
        <f>Q$9*Q15</f>
        <v>0</v>
      </c>
      <c r="R39" s="858"/>
      <c r="S39" s="845">
        <f>S$9*S15</f>
        <v>0</v>
      </c>
      <c r="T39" s="858"/>
      <c r="U39" s="858">
        <f>U$9*U15</f>
        <v>0</v>
      </c>
      <c r="V39" s="858"/>
      <c r="W39" s="845">
        <f>W$9*W15</f>
        <v>0</v>
      </c>
      <c r="X39" s="858"/>
      <c r="Y39" s="845">
        <f>Y$9*Y15</f>
        <v>0</v>
      </c>
      <c r="Z39" s="858"/>
      <c r="AA39" s="845">
        <f>AA$9*AA15</f>
        <v>0</v>
      </c>
      <c r="AB39" s="859"/>
      <c r="AD39" s="173"/>
      <c r="AG39" s="850"/>
      <c r="AH39" s="853"/>
      <c r="AI39" s="846" t="s">
        <v>269</v>
      </c>
      <c r="AJ39" s="846"/>
      <c r="AK39" s="846"/>
      <c r="AL39" s="846"/>
      <c r="AM39" s="846"/>
      <c r="AN39" s="560">
        <f t="shared" si="221"/>
        <v>3150000</v>
      </c>
      <c r="AO39" s="860">
        <f>AO$9*AO15</f>
        <v>2000000</v>
      </c>
      <c r="AP39" s="857"/>
      <c r="AQ39" s="844">
        <f>AQ$9*AQ15</f>
        <v>600000</v>
      </c>
      <c r="AR39" s="857"/>
      <c r="AS39" s="844">
        <f>AS$9*AS15</f>
        <v>200000</v>
      </c>
      <c r="AT39" s="857"/>
      <c r="AU39" s="844">
        <f>AU$9*AU15</f>
        <v>100000</v>
      </c>
      <c r="AV39" s="857"/>
      <c r="AW39" s="844">
        <f>AW$9*AW15</f>
        <v>25000</v>
      </c>
      <c r="AX39" s="857"/>
      <c r="AY39" s="844">
        <f>AY$9*AY15</f>
        <v>225000</v>
      </c>
      <c r="AZ39" s="857"/>
      <c r="BA39" s="858">
        <f>BA$9*BA15</f>
        <v>0</v>
      </c>
      <c r="BB39" s="858"/>
      <c r="BC39" s="845">
        <f>BC$9*BC15</f>
        <v>0</v>
      </c>
      <c r="BD39" s="858"/>
      <c r="BE39" s="845">
        <f>BE$9*BE15</f>
        <v>0</v>
      </c>
      <c r="BF39" s="858"/>
      <c r="BG39" s="845">
        <f>BG$9*BG15</f>
        <v>0</v>
      </c>
      <c r="BH39" s="859"/>
    </row>
    <row r="40" spans="1:61" ht="21" customHeight="1" x14ac:dyDescent="0.55000000000000004">
      <c r="A40" s="850"/>
      <c r="B40" s="853"/>
      <c r="C40" s="846" t="s">
        <v>270</v>
      </c>
      <c r="D40" s="846"/>
      <c r="E40" s="846"/>
      <c r="F40" s="846"/>
      <c r="G40" s="846"/>
      <c r="H40" s="566">
        <f t="shared" si="144"/>
        <v>0</v>
      </c>
      <c r="I40" s="972">
        <f>I$9*I16</f>
        <v>0</v>
      </c>
      <c r="J40" s="858"/>
      <c r="K40" s="858">
        <f>K$9*K16</f>
        <v>0</v>
      </c>
      <c r="L40" s="858"/>
      <c r="M40" s="845">
        <f>M$9*M16</f>
        <v>0</v>
      </c>
      <c r="N40" s="858"/>
      <c r="O40" s="845">
        <f>O$9*O16</f>
        <v>0</v>
      </c>
      <c r="P40" s="858"/>
      <c r="Q40" s="845">
        <f>Q$9*Q16</f>
        <v>0</v>
      </c>
      <c r="R40" s="858"/>
      <c r="S40" s="845">
        <f>S$9*S16</f>
        <v>0</v>
      </c>
      <c r="T40" s="858"/>
      <c r="U40" s="858">
        <f>U$9*U16</f>
        <v>0</v>
      </c>
      <c r="V40" s="858"/>
      <c r="W40" s="845">
        <f>W$9*W16</f>
        <v>0</v>
      </c>
      <c r="X40" s="858"/>
      <c r="Y40" s="845">
        <f>Y$9*Y16</f>
        <v>0</v>
      </c>
      <c r="Z40" s="858"/>
      <c r="AA40" s="858">
        <f>AA$9*AA16</f>
        <v>0</v>
      </c>
      <c r="AB40" s="859"/>
      <c r="AD40" s="173"/>
      <c r="AG40" s="850"/>
      <c r="AH40" s="853"/>
      <c r="AI40" s="846" t="s">
        <v>270</v>
      </c>
      <c r="AJ40" s="846"/>
      <c r="AK40" s="846"/>
      <c r="AL40" s="846"/>
      <c r="AM40" s="846"/>
      <c r="AN40" s="562">
        <f t="shared" si="221"/>
        <v>4280000</v>
      </c>
      <c r="AO40" s="860">
        <f>AO$9*AO16</f>
        <v>4000000</v>
      </c>
      <c r="AP40" s="857"/>
      <c r="AQ40" s="857">
        <f>AQ$9*AQ16</f>
        <v>160000</v>
      </c>
      <c r="AR40" s="857"/>
      <c r="AS40" s="844">
        <f>AS$9*AS16</f>
        <v>0</v>
      </c>
      <c r="AT40" s="857"/>
      <c r="AU40" s="844">
        <f>AU$9*AU16</f>
        <v>0</v>
      </c>
      <c r="AV40" s="857"/>
      <c r="AW40" s="844">
        <f>AW$9*AW16</f>
        <v>0</v>
      </c>
      <c r="AX40" s="857"/>
      <c r="AY40" s="844">
        <f>AY$9*AY16</f>
        <v>120000</v>
      </c>
      <c r="AZ40" s="857"/>
      <c r="BA40" s="858">
        <f>BA$9*BA16</f>
        <v>0</v>
      </c>
      <c r="BB40" s="858"/>
      <c r="BC40" s="845">
        <f>BC$9*BC16</f>
        <v>0</v>
      </c>
      <c r="BD40" s="858"/>
      <c r="BE40" s="845">
        <f>BE$9*BE16</f>
        <v>0</v>
      </c>
      <c r="BF40" s="858"/>
      <c r="BG40" s="858">
        <f>BG$9*BG16</f>
        <v>0</v>
      </c>
      <c r="BH40" s="859"/>
    </row>
    <row r="41" spans="1:61" ht="21" customHeight="1" x14ac:dyDescent="0.55000000000000004">
      <c r="A41" s="850"/>
      <c r="B41" s="853"/>
      <c r="C41" s="846" t="s">
        <v>271</v>
      </c>
      <c r="D41" s="846"/>
      <c r="E41" s="846"/>
      <c r="F41" s="846"/>
      <c r="G41" s="846"/>
      <c r="H41" s="564">
        <f t="shared" si="144"/>
        <v>0</v>
      </c>
      <c r="I41" s="972">
        <f>I$9*I17</f>
        <v>0</v>
      </c>
      <c r="J41" s="858"/>
      <c r="K41" s="858">
        <f>K$9*K17</f>
        <v>0</v>
      </c>
      <c r="L41" s="858"/>
      <c r="M41" s="845">
        <f>M$9*M17</f>
        <v>0</v>
      </c>
      <c r="N41" s="858"/>
      <c r="O41" s="845">
        <f>O$9*O17</f>
        <v>0</v>
      </c>
      <c r="P41" s="858"/>
      <c r="Q41" s="845">
        <f>Q$9*Q17</f>
        <v>0</v>
      </c>
      <c r="R41" s="858"/>
      <c r="S41" s="845">
        <f>S$9*S17</f>
        <v>0</v>
      </c>
      <c r="T41" s="858"/>
      <c r="U41" s="858">
        <f>U$9*U17</f>
        <v>0</v>
      </c>
      <c r="V41" s="858"/>
      <c r="W41" s="845">
        <f>W$9*W17</f>
        <v>0</v>
      </c>
      <c r="X41" s="858"/>
      <c r="Y41" s="845">
        <f>Y$9*Y17</f>
        <v>0</v>
      </c>
      <c r="Z41" s="858"/>
      <c r="AA41" s="858">
        <f>AA$9*AA17</f>
        <v>0</v>
      </c>
      <c r="AB41" s="859"/>
      <c r="AD41" s="173"/>
      <c r="AG41" s="850"/>
      <c r="AH41" s="853"/>
      <c r="AI41" s="846" t="s">
        <v>271</v>
      </c>
      <c r="AJ41" s="846"/>
      <c r="AK41" s="846"/>
      <c r="AL41" s="846"/>
      <c r="AM41" s="846"/>
      <c r="AN41" s="560">
        <f t="shared" si="221"/>
        <v>4175000</v>
      </c>
      <c r="AO41" s="860">
        <f>AO$9*AO17</f>
        <v>4000000</v>
      </c>
      <c r="AP41" s="857"/>
      <c r="AQ41" s="857">
        <f>AQ$9*AQ17</f>
        <v>100000</v>
      </c>
      <c r="AR41" s="857"/>
      <c r="AS41" s="844">
        <f>AS$9*AS17</f>
        <v>0</v>
      </c>
      <c r="AT41" s="857"/>
      <c r="AU41" s="844">
        <f>AU$9*AU17</f>
        <v>0</v>
      </c>
      <c r="AV41" s="857"/>
      <c r="AW41" s="844">
        <f>AW$9*AW17</f>
        <v>0</v>
      </c>
      <c r="AX41" s="857"/>
      <c r="AY41" s="844">
        <f>AY$9*AY17</f>
        <v>75000</v>
      </c>
      <c r="AZ41" s="857"/>
      <c r="BA41" s="858">
        <f>BA$9*BA17</f>
        <v>0</v>
      </c>
      <c r="BB41" s="858"/>
      <c r="BC41" s="845">
        <f>BC$9*BC17</f>
        <v>0</v>
      </c>
      <c r="BD41" s="858"/>
      <c r="BE41" s="845">
        <f>BE$9*BE17</f>
        <v>0</v>
      </c>
      <c r="BF41" s="858"/>
      <c r="BG41" s="858">
        <f>BG$9*BG17</f>
        <v>0</v>
      </c>
      <c r="BH41" s="859"/>
    </row>
    <row r="42" spans="1:61" ht="21" customHeight="1" x14ac:dyDescent="0.55000000000000004">
      <c r="A42" s="850"/>
      <c r="B42" s="853"/>
      <c r="C42" s="846" t="s">
        <v>272</v>
      </c>
      <c r="D42" s="846"/>
      <c r="E42" s="846"/>
      <c r="F42" s="846"/>
      <c r="G42" s="846"/>
      <c r="H42" s="566">
        <f t="shared" si="144"/>
        <v>0</v>
      </c>
      <c r="I42" s="973">
        <f>I$10*I19</f>
        <v>0</v>
      </c>
      <c r="J42" s="891"/>
      <c r="K42" s="858">
        <f>K$10*K19</f>
        <v>0</v>
      </c>
      <c r="L42" s="858"/>
      <c r="M42" s="845">
        <f>M$10*M19</f>
        <v>0</v>
      </c>
      <c r="N42" s="858"/>
      <c r="O42" s="845">
        <f>O$10*O19</f>
        <v>0</v>
      </c>
      <c r="P42" s="858"/>
      <c r="Q42" s="845">
        <f>Q$10*Q19</f>
        <v>0</v>
      </c>
      <c r="R42" s="858"/>
      <c r="S42" s="845">
        <f>S$10*S19</f>
        <v>0</v>
      </c>
      <c r="T42" s="858"/>
      <c r="U42" s="858">
        <f>U$10*U19</f>
        <v>0</v>
      </c>
      <c r="V42" s="858"/>
      <c r="W42" s="845">
        <f>W$10*W19</f>
        <v>0</v>
      </c>
      <c r="X42" s="858"/>
      <c r="Y42" s="845">
        <f>Y$10*Y19</f>
        <v>0</v>
      </c>
      <c r="Z42" s="858"/>
      <c r="AA42" s="858">
        <f>AA$10*AA19</f>
        <v>0</v>
      </c>
      <c r="AB42" s="859"/>
      <c r="AD42" s="173"/>
      <c r="AG42" s="850"/>
      <c r="AH42" s="853"/>
      <c r="AI42" s="846" t="s">
        <v>272</v>
      </c>
      <c r="AJ42" s="846"/>
      <c r="AK42" s="846"/>
      <c r="AL42" s="846"/>
      <c r="AM42" s="846"/>
      <c r="AN42" s="562">
        <f t="shared" si="221"/>
        <v>27500000</v>
      </c>
      <c r="AO42" s="855">
        <f>AO$10*AO19</f>
        <v>14000000</v>
      </c>
      <c r="AP42" s="856"/>
      <c r="AQ42" s="857">
        <f>AQ$10*AQ19</f>
        <v>5000000</v>
      </c>
      <c r="AR42" s="857"/>
      <c r="AS42" s="844">
        <f>AS$10*AS19</f>
        <v>2000000</v>
      </c>
      <c r="AT42" s="857"/>
      <c r="AU42" s="844">
        <f>AU$10*AU19</f>
        <v>1800000</v>
      </c>
      <c r="AV42" s="857"/>
      <c r="AW42" s="844">
        <f>AW$10*AW19</f>
        <v>950000</v>
      </c>
      <c r="AX42" s="857"/>
      <c r="AY42" s="844">
        <f>AY$10*AY19</f>
        <v>3750000</v>
      </c>
      <c r="AZ42" s="857"/>
      <c r="BA42" s="858">
        <f>BA$10*BA19</f>
        <v>0</v>
      </c>
      <c r="BB42" s="858"/>
      <c r="BC42" s="845">
        <f>BC$10*BC19</f>
        <v>0</v>
      </c>
      <c r="BD42" s="858"/>
      <c r="BE42" s="845">
        <f>BE$10*BE19</f>
        <v>0</v>
      </c>
      <c r="BF42" s="858"/>
      <c r="BG42" s="858">
        <f>BG$10*BG19</f>
        <v>0</v>
      </c>
      <c r="BH42" s="859"/>
    </row>
    <row r="43" spans="1:61" ht="21" customHeight="1" x14ac:dyDescent="0.55000000000000004">
      <c r="A43" s="850"/>
      <c r="B43" s="853"/>
      <c r="C43" s="846" t="s">
        <v>291</v>
      </c>
      <c r="D43" s="846"/>
      <c r="E43" s="846"/>
      <c r="F43" s="846"/>
      <c r="G43" s="846"/>
      <c r="H43" s="567">
        <f t="shared" si="144"/>
        <v>0</v>
      </c>
      <c r="I43" s="972">
        <f>I$11*I20</f>
        <v>0</v>
      </c>
      <c r="J43" s="858"/>
      <c r="K43" s="836">
        <f>K$11*K20</f>
        <v>0</v>
      </c>
      <c r="L43" s="845"/>
      <c r="M43" s="836">
        <f>M$11*M20</f>
        <v>0</v>
      </c>
      <c r="N43" s="845"/>
      <c r="O43" s="836">
        <f>O$11*O20</f>
        <v>0</v>
      </c>
      <c r="P43" s="845"/>
      <c r="Q43" s="836">
        <f>Q$11*Q20</f>
        <v>0</v>
      </c>
      <c r="R43" s="845"/>
      <c r="S43" s="836">
        <f>S$11*S20</f>
        <v>0</v>
      </c>
      <c r="T43" s="845"/>
      <c r="U43" s="836">
        <f>U$11*U20</f>
        <v>0</v>
      </c>
      <c r="V43" s="845"/>
      <c r="W43" s="836">
        <f>W$11*W20</f>
        <v>0</v>
      </c>
      <c r="X43" s="845"/>
      <c r="Y43" s="836">
        <f>Y$11*Y20</f>
        <v>0</v>
      </c>
      <c r="Z43" s="845"/>
      <c r="AA43" s="836">
        <f>AA$11*AA20</f>
        <v>0</v>
      </c>
      <c r="AB43" s="837"/>
      <c r="AD43" s="173"/>
      <c r="AG43" s="850"/>
      <c r="AH43" s="853"/>
      <c r="AI43" s="846" t="s">
        <v>291</v>
      </c>
      <c r="AJ43" s="846"/>
      <c r="AK43" s="846"/>
      <c r="AL43" s="846"/>
      <c r="AM43" s="846"/>
      <c r="AN43" s="563">
        <f t="shared" si="221"/>
        <v>21750000</v>
      </c>
      <c r="AO43" s="847">
        <f>AO$11*AO20</f>
        <v>12000000</v>
      </c>
      <c r="AP43" s="848"/>
      <c r="AQ43" s="843">
        <f>AQ$11*AQ20</f>
        <v>3500000</v>
      </c>
      <c r="AR43" s="844"/>
      <c r="AS43" s="843">
        <f>AS$11*AS20</f>
        <v>1500000</v>
      </c>
      <c r="AT43" s="844"/>
      <c r="AU43" s="843">
        <f>AU$11*AU20</f>
        <v>1800000</v>
      </c>
      <c r="AV43" s="844"/>
      <c r="AW43" s="843">
        <f>AW$11*AW20</f>
        <v>950000</v>
      </c>
      <c r="AX43" s="844"/>
      <c r="AY43" s="843">
        <f>AY$11*AY20</f>
        <v>2000000</v>
      </c>
      <c r="AZ43" s="844"/>
      <c r="BA43" s="836">
        <f>BA$11*BA20</f>
        <v>0</v>
      </c>
      <c r="BB43" s="845"/>
      <c r="BC43" s="836">
        <f>BC$11*BC20</f>
        <v>0</v>
      </c>
      <c r="BD43" s="845"/>
      <c r="BE43" s="836">
        <f>BE$11*BE20</f>
        <v>0</v>
      </c>
      <c r="BF43" s="845"/>
      <c r="BG43" s="836">
        <f>BG$11*BG20</f>
        <v>0</v>
      </c>
      <c r="BH43" s="837"/>
    </row>
    <row r="44" spans="1:61" ht="21" customHeight="1" thickBot="1" x14ac:dyDescent="0.6">
      <c r="A44" s="851"/>
      <c r="B44" s="854"/>
      <c r="C44" s="846" t="s">
        <v>457</v>
      </c>
      <c r="D44" s="846"/>
      <c r="E44" s="846"/>
      <c r="F44" s="846"/>
      <c r="G44" s="846"/>
      <c r="H44" s="567">
        <f t="shared" si="144"/>
        <v>0</v>
      </c>
      <c r="I44" s="1006">
        <f>I$12*I21</f>
        <v>0</v>
      </c>
      <c r="J44" s="1007"/>
      <c r="K44" s="836">
        <f>K$12*K21</f>
        <v>0</v>
      </c>
      <c r="L44" s="845"/>
      <c r="M44" s="836">
        <f t="shared" ref="M44" si="222">M$12*M21</f>
        <v>0</v>
      </c>
      <c r="N44" s="845"/>
      <c r="O44" s="836">
        <f t="shared" ref="O44" si="223">O$12*O21</f>
        <v>0</v>
      </c>
      <c r="P44" s="845"/>
      <c r="Q44" s="836">
        <f t="shared" ref="Q44" si="224">Q$12*Q21</f>
        <v>0</v>
      </c>
      <c r="R44" s="845"/>
      <c r="S44" s="836">
        <f t="shared" ref="S44" si="225">S$12*S21</f>
        <v>0</v>
      </c>
      <c r="T44" s="845"/>
      <c r="U44" s="836">
        <f t="shared" ref="U44" si="226">U$12*U21</f>
        <v>0</v>
      </c>
      <c r="V44" s="845"/>
      <c r="W44" s="836">
        <f t="shared" ref="W44" si="227">W$12*W21</f>
        <v>0</v>
      </c>
      <c r="X44" s="845"/>
      <c r="Y44" s="836">
        <f t="shared" ref="Y44" si="228">Y$12*Y21</f>
        <v>0</v>
      </c>
      <c r="Z44" s="845"/>
      <c r="AA44" s="836">
        <f t="shared" ref="AA44" si="229">AA$12*AA21</f>
        <v>0</v>
      </c>
      <c r="AB44" s="837"/>
      <c r="AD44" s="173"/>
      <c r="AG44" s="851"/>
      <c r="AH44" s="854"/>
      <c r="AI44" s="846" t="s">
        <v>457</v>
      </c>
      <c r="AJ44" s="846"/>
      <c r="AK44" s="846"/>
      <c r="AL44" s="846"/>
      <c r="AM44" s="846"/>
      <c r="AN44" s="563">
        <f t="shared" ref="AN44" si="230">SUM(AO44:BH44)</f>
        <v>60000</v>
      </c>
      <c r="AO44" s="847">
        <f>AO$12*AO21</f>
        <v>10000</v>
      </c>
      <c r="AP44" s="848"/>
      <c r="AQ44" s="843">
        <f t="shared" ref="AQ44" si="231">AQ$12*AQ21</f>
        <v>10000</v>
      </c>
      <c r="AR44" s="844"/>
      <c r="AS44" s="843">
        <f t="shared" ref="AS44" si="232">AS$12*AS21</f>
        <v>10000</v>
      </c>
      <c r="AT44" s="844"/>
      <c r="AU44" s="843">
        <f t="shared" ref="AU44" si="233">AU$12*AU21</f>
        <v>10000</v>
      </c>
      <c r="AV44" s="844"/>
      <c r="AW44" s="843">
        <f t="shared" ref="AW44" si="234">AW$12*AW21</f>
        <v>10000</v>
      </c>
      <c r="AX44" s="844"/>
      <c r="AY44" s="843">
        <f t="shared" ref="AY44" si="235">AY$12*AY21</f>
        <v>10000</v>
      </c>
      <c r="AZ44" s="844"/>
      <c r="BA44" s="836">
        <f>BA$11*BA21</f>
        <v>0</v>
      </c>
      <c r="BB44" s="845"/>
      <c r="BC44" s="836">
        <f>BC$11*BC21</f>
        <v>0</v>
      </c>
      <c r="BD44" s="845"/>
      <c r="BE44" s="836">
        <f>BE$11*BE21</f>
        <v>0</v>
      </c>
      <c r="BF44" s="845"/>
      <c r="BG44" s="836">
        <f>BG$11*BG21</f>
        <v>0</v>
      </c>
      <c r="BH44" s="837"/>
    </row>
    <row r="45" spans="1:61" ht="21" customHeight="1" thickBot="1" x14ac:dyDescent="0.6">
      <c r="A45" s="838" t="s">
        <v>274</v>
      </c>
      <c r="B45" s="839"/>
      <c r="C45" s="839"/>
      <c r="D45" s="839"/>
      <c r="E45" s="839"/>
      <c r="F45" s="839"/>
      <c r="G45" s="840"/>
      <c r="H45" s="175">
        <f t="shared" si="144"/>
        <v>0</v>
      </c>
      <c r="I45" s="825">
        <f>SUM(I37:J44)</f>
        <v>0</v>
      </c>
      <c r="J45" s="826"/>
      <c r="K45" s="825">
        <f t="shared" ref="K45:AB45" si="236">SUM(K37:L44)</f>
        <v>0</v>
      </c>
      <c r="L45" s="826"/>
      <c r="M45" s="825">
        <f t="shared" ref="M45:AB45" si="237">SUM(M37:N44)</f>
        <v>0</v>
      </c>
      <c r="N45" s="826"/>
      <c r="O45" s="825">
        <f t="shared" ref="O45:AB45" si="238">SUM(O37:P44)</f>
        <v>0</v>
      </c>
      <c r="P45" s="826"/>
      <c r="Q45" s="825">
        <f t="shared" ref="Q45:AB45" si="239">SUM(Q37:R44)</f>
        <v>0</v>
      </c>
      <c r="R45" s="826"/>
      <c r="S45" s="825">
        <f t="shared" ref="S45:AB45" si="240">SUM(S37:T44)</f>
        <v>0</v>
      </c>
      <c r="T45" s="826"/>
      <c r="U45" s="825">
        <f t="shared" ref="U45:AB45" si="241">SUM(U37:V44)</f>
        <v>0</v>
      </c>
      <c r="V45" s="826"/>
      <c r="W45" s="825">
        <f t="shared" ref="W45:AB45" si="242">SUM(W37:X44)</f>
        <v>0</v>
      </c>
      <c r="X45" s="826"/>
      <c r="Y45" s="825">
        <f t="shared" ref="Y45:AB45" si="243">SUM(Y37:Z44)</f>
        <v>0</v>
      </c>
      <c r="Z45" s="826"/>
      <c r="AA45" s="826">
        <f t="shared" ref="AA45:AB45" si="244">SUM(AA37:AB44)</f>
        <v>0</v>
      </c>
      <c r="AB45" s="827"/>
      <c r="AG45" s="838" t="s">
        <v>274</v>
      </c>
      <c r="AH45" s="839"/>
      <c r="AI45" s="839"/>
      <c r="AJ45" s="839"/>
      <c r="AK45" s="839"/>
      <c r="AL45" s="839"/>
      <c r="AM45" s="840"/>
      <c r="AN45" s="286">
        <f t="shared" si="221"/>
        <v>92140000</v>
      </c>
      <c r="AO45" s="841">
        <f>SUM(AO37:AP43)</f>
        <v>50800000</v>
      </c>
      <c r="AP45" s="842"/>
      <c r="AQ45" s="841">
        <f>SUM(AQ37:AR43)</f>
        <v>17400000</v>
      </c>
      <c r="AR45" s="842"/>
      <c r="AS45" s="841">
        <f>SUM(AS37:AT43)</f>
        <v>5930000</v>
      </c>
      <c r="AT45" s="842"/>
      <c r="AU45" s="841">
        <f>SUM(AU37:AV43)</f>
        <v>5780000</v>
      </c>
      <c r="AV45" s="842"/>
      <c r="AW45" s="841">
        <f>SUM(AW37:AX43)</f>
        <v>2685000</v>
      </c>
      <c r="AX45" s="842"/>
      <c r="AY45" s="841">
        <f>SUM(AY37:AZ43)</f>
        <v>9545000</v>
      </c>
      <c r="AZ45" s="842"/>
      <c r="BA45" s="825">
        <f>SUM(BA37:BB43)</f>
        <v>0</v>
      </c>
      <c r="BB45" s="826"/>
      <c r="BC45" s="825">
        <f>SUM(BC37:BD43)</f>
        <v>0</v>
      </c>
      <c r="BD45" s="826"/>
      <c r="BE45" s="825">
        <f>SUM(BE37:BF43)</f>
        <v>0</v>
      </c>
      <c r="BF45" s="826"/>
      <c r="BG45" s="825">
        <f>SUM(BG37:BH43)</f>
        <v>0</v>
      </c>
      <c r="BH45" s="827"/>
    </row>
    <row r="46" spans="1:61" ht="18" customHeight="1" x14ac:dyDescent="0.55000000000000004">
      <c r="A46" s="176"/>
      <c r="B46" s="177"/>
      <c r="C46" s="177"/>
      <c r="D46" s="177"/>
      <c r="E46" s="177"/>
      <c r="F46" s="177"/>
      <c r="G46" s="177"/>
      <c r="H46" s="177"/>
      <c r="I46" s="177"/>
      <c r="J46" s="178"/>
      <c r="K46" s="179"/>
      <c r="L46" s="178"/>
      <c r="M46" s="179"/>
      <c r="N46" s="178"/>
      <c r="O46" s="179"/>
      <c r="P46" s="178"/>
      <c r="Q46" s="179"/>
      <c r="R46" s="178"/>
      <c r="S46" s="179"/>
      <c r="T46" s="178"/>
      <c r="U46" s="179"/>
      <c r="V46" s="178"/>
      <c r="W46" s="179"/>
      <c r="X46" s="178"/>
      <c r="Y46" s="179"/>
      <c r="Z46" s="178"/>
      <c r="AA46" s="179"/>
      <c r="AB46" s="180"/>
      <c r="AC46" s="181"/>
      <c r="AG46" s="176"/>
      <c r="AH46" s="177"/>
      <c r="AI46" s="177"/>
      <c r="AJ46" s="177"/>
      <c r="AK46" s="177"/>
      <c r="AL46" s="177"/>
      <c r="AM46" s="177"/>
      <c r="AN46" s="177"/>
      <c r="AO46" s="177"/>
      <c r="AP46" s="178"/>
      <c r="AQ46" s="179"/>
      <c r="AR46" s="178"/>
      <c r="AS46" s="179"/>
      <c r="AT46" s="178"/>
      <c r="AU46" s="179"/>
      <c r="AV46" s="178"/>
      <c r="AW46" s="179"/>
      <c r="AX46" s="178"/>
      <c r="AY46" s="179"/>
      <c r="AZ46" s="178"/>
      <c r="BA46" s="179"/>
      <c r="BB46" s="178"/>
      <c r="BC46" s="179"/>
      <c r="BD46" s="178"/>
      <c r="BE46" s="179"/>
      <c r="BF46" s="178"/>
      <c r="BG46" s="179"/>
      <c r="BH46" s="180"/>
      <c r="BI46" s="181"/>
    </row>
    <row r="47" spans="1:61" ht="20.25" customHeight="1" x14ac:dyDescent="0.2">
      <c r="B47" s="340" t="s">
        <v>256</v>
      </c>
      <c r="C47" s="176"/>
      <c r="D47" s="176"/>
      <c r="E47" s="176"/>
      <c r="F47" s="176"/>
      <c r="G47" s="176"/>
      <c r="H47" s="176"/>
      <c r="I47" s="344" t="s">
        <v>275</v>
      </c>
      <c r="K47" s="182"/>
      <c r="M47" s="182"/>
      <c r="O47" s="182"/>
      <c r="Q47" s="182"/>
      <c r="R47" s="182"/>
      <c r="S47" s="182"/>
      <c r="T47" s="182"/>
      <c r="U47" s="182"/>
      <c r="W47" s="182"/>
      <c r="X47" s="182"/>
      <c r="Y47" s="182"/>
      <c r="Z47" s="182"/>
      <c r="AA47" s="182"/>
      <c r="AB47" s="183"/>
      <c r="AC47" s="185"/>
      <c r="AH47" s="340" t="s">
        <v>256</v>
      </c>
      <c r="AI47" s="176"/>
      <c r="AJ47" s="176"/>
      <c r="AK47" s="176"/>
      <c r="AL47" s="176"/>
      <c r="AM47" s="176"/>
      <c r="AN47" s="176"/>
      <c r="AO47" s="344" t="s">
        <v>275</v>
      </c>
      <c r="AQ47" s="182"/>
      <c r="AS47" s="182"/>
      <c r="AU47" s="182"/>
      <c r="AW47" s="182"/>
      <c r="AX47" s="182"/>
      <c r="AY47" s="182"/>
      <c r="AZ47" s="182"/>
      <c r="BA47" s="182"/>
      <c r="BC47" s="182"/>
      <c r="BD47" s="182"/>
      <c r="BE47" s="182"/>
      <c r="BF47" s="182"/>
      <c r="BG47" s="182"/>
      <c r="BH47" s="183"/>
      <c r="BI47" s="185"/>
    </row>
    <row r="48" spans="1:61" ht="12" customHeight="1" x14ac:dyDescent="0.55000000000000004">
      <c r="A48" s="828" t="s">
        <v>276</v>
      </c>
      <c r="B48" s="968"/>
      <c r="C48" s="969"/>
      <c r="D48" s="186"/>
      <c r="E48" s="186"/>
      <c r="F48" s="186"/>
      <c r="G48" s="186"/>
      <c r="H48" s="834" t="s">
        <v>277</v>
      </c>
      <c r="I48" s="822">
        <f>$I$8</f>
        <v>0</v>
      </c>
      <c r="J48" s="822"/>
      <c r="K48" s="822">
        <f>$K$8</f>
        <v>0</v>
      </c>
      <c r="L48" s="822"/>
      <c r="M48" s="822">
        <f>$M$8</f>
        <v>0</v>
      </c>
      <c r="N48" s="822"/>
      <c r="O48" s="822">
        <f>$O$8</f>
        <v>0</v>
      </c>
      <c r="P48" s="822"/>
      <c r="Q48" s="822">
        <f>$Q$8</f>
        <v>0</v>
      </c>
      <c r="R48" s="822"/>
      <c r="S48" s="822">
        <f>$S$8</f>
        <v>0</v>
      </c>
      <c r="T48" s="822"/>
      <c r="U48" s="822">
        <f>$U$8</f>
        <v>0</v>
      </c>
      <c r="V48" s="822"/>
      <c r="W48" s="822">
        <f>$W$8</f>
        <v>0</v>
      </c>
      <c r="X48" s="822"/>
      <c r="Y48" s="822">
        <f>$Y$8</f>
        <v>0</v>
      </c>
      <c r="Z48" s="822"/>
      <c r="AA48" s="822">
        <f>$AA$8</f>
        <v>0</v>
      </c>
      <c r="AB48" s="822"/>
      <c r="AG48" s="828" t="s">
        <v>276</v>
      </c>
      <c r="AH48" s="830" t="s">
        <v>427</v>
      </c>
      <c r="AI48" s="831"/>
      <c r="AJ48" s="186"/>
      <c r="AK48" s="186"/>
      <c r="AL48" s="186"/>
      <c r="AM48" s="186"/>
      <c r="AN48" s="834" t="s">
        <v>277</v>
      </c>
      <c r="AO48" s="822" t="str">
        <f>AO$8</f>
        <v>A</v>
      </c>
      <c r="AP48" s="822"/>
      <c r="AQ48" s="822" t="str">
        <f t="shared" ref="AQ48" si="245">AQ$8</f>
        <v>B</v>
      </c>
      <c r="AR48" s="822"/>
      <c r="AS48" s="822" t="str">
        <f t="shared" ref="AS48" si="246">AS$8</f>
        <v>C</v>
      </c>
      <c r="AT48" s="822"/>
      <c r="AU48" s="822" t="str">
        <f t="shared" ref="AU48" si="247">AU$8</f>
        <v>D</v>
      </c>
      <c r="AV48" s="822"/>
      <c r="AW48" s="822" t="str">
        <f t="shared" ref="AW48" si="248">AW$8</f>
        <v>E</v>
      </c>
      <c r="AX48" s="822"/>
      <c r="AY48" s="822" t="str">
        <f t="shared" ref="AY48" si="249">AY$8</f>
        <v>F</v>
      </c>
      <c r="AZ48" s="822"/>
      <c r="BA48" s="822">
        <f t="shared" ref="BA48" si="250">BA$8</f>
        <v>0</v>
      </c>
      <c r="BB48" s="822"/>
      <c r="BC48" s="822">
        <f t="shared" ref="BC48" si="251">BC$8</f>
        <v>0</v>
      </c>
      <c r="BD48" s="822"/>
      <c r="BE48" s="822">
        <f t="shared" ref="BE48" si="252">BE$8</f>
        <v>0</v>
      </c>
      <c r="BF48" s="822"/>
      <c r="BG48" s="822">
        <f t="shared" ref="BG48" si="253">BG$8</f>
        <v>0</v>
      </c>
      <c r="BH48" s="822"/>
    </row>
    <row r="49" spans="1:61" ht="12" customHeight="1" x14ac:dyDescent="0.55000000000000004">
      <c r="A49" s="829"/>
      <c r="B49" s="970"/>
      <c r="C49" s="971"/>
      <c r="D49" s="187"/>
      <c r="E49" s="187"/>
      <c r="F49" s="187"/>
      <c r="G49" s="187"/>
      <c r="H49" s="835"/>
      <c r="I49" s="823"/>
      <c r="J49" s="823"/>
      <c r="K49" s="823"/>
      <c r="L49" s="823"/>
      <c r="M49" s="823"/>
      <c r="N49" s="823"/>
      <c r="O49" s="823"/>
      <c r="P49" s="823"/>
      <c r="Q49" s="823"/>
      <c r="R49" s="823"/>
      <c r="S49" s="823"/>
      <c r="T49" s="823"/>
      <c r="U49" s="823"/>
      <c r="V49" s="823"/>
      <c r="W49" s="823"/>
      <c r="X49" s="823"/>
      <c r="Y49" s="823"/>
      <c r="Z49" s="823"/>
      <c r="AA49" s="823"/>
      <c r="AB49" s="823"/>
      <c r="AG49" s="829"/>
      <c r="AH49" s="832"/>
      <c r="AI49" s="833"/>
      <c r="AJ49" s="187"/>
      <c r="AK49" s="187"/>
      <c r="AL49" s="187"/>
      <c r="AM49" s="187"/>
      <c r="AN49" s="835"/>
      <c r="AO49" s="823"/>
      <c r="AP49" s="823"/>
      <c r="AQ49" s="823"/>
      <c r="AR49" s="823"/>
      <c r="AS49" s="823"/>
      <c r="AT49" s="823"/>
      <c r="AU49" s="823"/>
      <c r="AV49" s="823"/>
      <c r="AW49" s="823"/>
      <c r="AX49" s="823"/>
      <c r="AY49" s="823"/>
      <c r="AZ49" s="823"/>
      <c r="BA49" s="823"/>
      <c r="BB49" s="823"/>
      <c r="BC49" s="823"/>
      <c r="BD49" s="823"/>
      <c r="BE49" s="823"/>
      <c r="BF49" s="823"/>
      <c r="BG49" s="823"/>
      <c r="BH49" s="823"/>
    </row>
    <row r="50" spans="1:61" ht="22.25" customHeight="1" thickBot="1" x14ac:dyDescent="0.25">
      <c r="A50" s="824" t="s">
        <v>292</v>
      </c>
      <c r="B50" s="824"/>
      <c r="C50" s="824"/>
      <c r="D50" s="824"/>
      <c r="E50" s="824"/>
      <c r="F50" s="824"/>
      <c r="G50" s="824"/>
      <c r="H50" s="178"/>
      <c r="I50" s="188"/>
      <c r="J50" s="188"/>
      <c r="K50" s="189"/>
      <c r="L50" s="189"/>
      <c r="M50" s="189"/>
      <c r="N50" s="189"/>
      <c r="O50" s="189"/>
      <c r="P50" s="189"/>
      <c r="Q50" s="189"/>
      <c r="R50" s="189"/>
      <c r="S50" s="189"/>
      <c r="T50" s="189"/>
      <c r="U50" s="190"/>
      <c r="V50" s="190"/>
      <c r="W50" s="190"/>
      <c r="X50" s="190"/>
      <c r="Y50" s="190"/>
      <c r="Z50" s="190"/>
      <c r="AA50" s="190"/>
      <c r="AB50" s="190"/>
      <c r="AG50" s="824" t="s">
        <v>292</v>
      </c>
      <c r="AH50" s="824"/>
      <c r="AI50" s="824"/>
      <c r="AJ50" s="824"/>
      <c r="AK50" s="824"/>
      <c r="AL50" s="824"/>
      <c r="AM50" s="824"/>
      <c r="AN50" s="178"/>
      <c r="AO50" s="188"/>
      <c r="AP50" s="188"/>
      <c r="AQ50" s="189"/>
      <c r="AR50" s="189"/>
      <c r="AS50" s="189"/>
      <c r="AT50" s="189"/>
      <c r="AU50" s="189"/>
      <c r="AV50" s="189"/>
      <c r="AW50" s="189"/>
      <c r="AX50" s="189"/>
      <c r="AY50" s="189"/>
      <c r="AZ50" s="189"/>
      <c r="BA50" s="190"/>
      <c r="BB50" s="190"/>
      <c r="BC50" s="190"/>
      <c r="BD50" s="190"/>
      <c r="BE50" s="190"/>
      <c r="BF50" s="190"/>
      <c r="BG50" s="190"/>
      <c r="BH50" s="190"/>
    </row>
    <row r="51" spans="1:61" ht="20.399999999999999" customHeight="1" thickBot="1" x14ac:dyDescent="0.6">
      <c r="A51" s="338"/>
      <c r="B51" s="346" t="s">
        <v>293</v>
      </c>
      <c r="C51" s="191"/>
      <c r="D51" s="192"/>
      <c r="E51" s="192"/>
      <c r="F51" s="192"/>
      <c r="G51" s="193"/>
      <c r="H51" s="178"/>
      <c r="I51" s="801" t="s">
        <v>278</v>
      </c>
      <c r="J51" s="801"/>
      <c r="K51" s="801" t="s">
        <v>278</v>
      </c>
      <c r="L51" s="801"/>
      <c r="M51" s="801" t="s">
        <v>278</v>
      </c>
      <c r="N51" s="801"/>
      <c r="O51" s="801" t="s">
        <v>278</v>
      </c>
      <c r="P51" s="801"/>
      <c r="Q51" s="801" t="s">
        <v>278</v>
      </c>
      <c r="R51" s="801"/>
      <c r="S51" s="801" t="s">
        <v>278</v>
      </c>
      <c r="T51" s="801"/>
      <c r="U51" s="801" t="s">
        <v>278</v>
      </c>
      <c r="V51" s="801"/>
      <c r="W51" s="801" t="s">
        <v>278</v>
      </c>
      <c r="X51" s="801"/>
      <c r="Y51" s="801" t="s">
        <v>278</v>
      </c>
      <c r="Z51" s="801"/>
      <c r="AA51" s="801" t="s">
        <v>278</v>
      </c>
      <c r="AB51" s="801"/>
      <c r="AG51" s="345" t="s">
        <v>428</v>
      </c>
      <c r="AH51" s="346" t="s">
        <v>293</v>
      </c>
      <c r="AI51" s="191"/>
      <c r="AJ51" s="192"/>
      <c r="AK51" s="192"/>
      <c r="AL51" s="192"/>
      <c r="AM51" s="193"/>
      <c r="AN51" s="178"/>
      <c r="AO51" s="801" t="s">
        <v>278</v>
      </c>
      <c r="AP51" s="801"/>
      <c r="AQ51" s="801" t="s">
        <v>278</v>
      </c>
      <c r="AR51" s="801"/>
      <c r="AS51" s="801" t="s">
        <v>278</v>
      </c>
      <c r="AT51" s="801"/>
      <c r="AU51" s="801" t="s">
        <v>278</v>
      </c>
      <c r="AV51" s="801"/>
      <c r="AW51" s="801" t="s">
        <v>278</v>
      </c>
      <c r="AX51" s="801"/>
      <c r="AY51" s="801" t="s">
        <v>278</v>
      </c>
      <c r="AZ51" s="801"/>
      <c r="BA51" s="801" t="s">
        <v>278</v>
      </c>
      <c r="BB51" s="801"/>
      <c r="BC51" s="801" t="s">
        <v>278</v>
      </c>
      <c r="BD51" s="801"/>
      <c r="BE51" s="801" t="s">
        <v>278</v>
      </c>
      <c r="BF51" s="801"/>
      <c r="BG51" s="801" t="s">
        <v>278</v>
      </c>
      <c r="BH51" s="801"/>
    </row>
    <row r="52" spans="1:61" ht="23.25" customHeight="1" x14ac:dyDescent="0.2">
      <c r="A52" s="178"/>
      <c r="B52" s="347" t="s">
        <v>294</v>
      </c>
      <c r="C52" s="178"/>
      <c r="D52" s="155"/>
      <c r="E52" s="348" t="s">
        <v>295</v>
      </c>
      <c r="F52" s="178"/>
      <c r="G52" s="178"/>
      <c r="H52" s="178"/>
      <c r="I52" s="802"/>
      <c r="J52" s="802"/>
      <c r="K52" s="802"/>
      <c r="L52" s="802"/>
      <c r="M52" s="802"/>
      <c r="N52" s="802"/>
      <c r="O52" s="802"/>
      <c r="P52" s="802"/>
      <c r="Q52" s="802"/>
      <c r="R52" s="802"/>
      <c r="S52" s="802"/>
      <c r="T52" s="802"/>
      <c r="U52" s="802"/>
      <c r="V52" s="802"/>
      <c r="W52" s="802"/>
      <c r="X52" s="802"/>
      <c r="Y52" s="802"/>
      <c r="Z52" s="802"/>
      <c r="AA52" s="802"/>
      <c r="AB52" s="802"/>
      <c r="AG52" s="178"/>
      <c r="AH52" s="347" t="s">
        <v>294</v>
      </c>
      <c r="AI52" s="178"/>
      <c r="AJ52" s="155"/>
      <c r="AK52" s="348" t="s">
        <v>295</v>
      </c>
      <c r="AL52" s="178"/>
      <c r="AM52" s="178"/>
      <c r="AN52" s="178"/>
      <c r="AO52" s="802"/>
      <c r="AP52" s="802"/>
      <c r="AQ52" s="802"/>
      <c r="AR52" s="802"/>
      <c r="AS52" s="802"/>
      <c r="AT52" s="802"/>
      <c r="AU52" s="802"/>
      <c r="AV52" s="802"/>
      <c r="AW52" s="802"/>
      <c r="AX52" s="802"/>
      <c r="AY52" s="802"/>
      <c r="AZ52" s="802"/>
      <c r="BA52" s="802"/>
      <c r="BB52" s="802"/>
      <c r="BC52" s="802"/>
      <c r="BD52" s="802"/>
      <c r="BE52" s="802"/>
      <c r="BF52" s="802"/>
      <c r="BG52" s="802"/>
      <c r="BH52" s="802"/>
    </row>
    <row r="53" spans="1:61" ht="14" customHeight="1" x14ac:dyDescent="0.55000000000000004">
      <c r="A53" s="796" t="s">
        <v>279</v>
      </c>
      <c r="B53" s="797"/>
      <c r="C53" s="797"/>
      <c r="D53" s="797"/>
      <c r="E53" s="797"/>
      <c r="F53" s="797"/>
      <c r="G53" s="797"/>
      <c r="H53" s="797"/>
      <c r="I53" s="797"/>
      <c r="J53" s="797"/>
      <c r="K53" s="797"/>
      <c r="L53" s="797"/>
      <c r="M53" s="797"/>
      <c r="N53" s="797"/>
      <c r="O53" s="797"/>
      <c r="P53" s="797"/>
      <c r="Q53" s="797"/>
      <c r="R53" s="797"/>
      <c r="S53" s="797"/>
      <c r="T53" s="797"/>
      <c r="U53" s="797"/>
      <c r="V53" s="797"/>
      <c r="W53" s="797"/>
      <c r="X53" s="797"/>
      <c r="Y53" s="797"/>
      <c r="Z53" s="797"/>
      <c r="AA53" s="797"/>
      <c r="AB53" s="797"/>
      <c r="AC53" s="194"/>
      <c r="AG53" s="796" t="s">
        <v>279</v>
      </c>
      <c r="AH53" s="797"/>
      <c r="AI53" s="797"/>
      <c r="AJ53" s="797"/>
      <c r="AK53" s="797"/>
      <c r="AL53" s="797"/>
      <c r="AM53" s="797"/>
      <c r="AN53" s="797"/>
      <c r="AO53" s="797"/>
      <c r="AP53" s="797"/>
      <c r="AQ53" s="797"/>
      <c r="AR53" s="797"/>
      <c r="AS53" s="797"/>
      <c r="AT53" s="797"/>
      <c r="AU53" s="797"/>
      <c r="AV53" s="797"/>
      <c r="AW53" s="797"/>
      <c r="AX53" s="797"/>
      <c r="AY53" s="797"/>
      <c r="AZ53" s="797"/>
      <c r="BA53" s="797"/>
      <c r="BB53" s="797"/>
      <c r="BC53" s="797"/>
      <c r="BD53" s="797"/>
      <c r="BE53" s="797"/>
      <c r="BF53" s="797"/>
      <c r="BG53" s="797"/>
      <c r="BH53" s="797"/>
      <c r="BI53" s="194"/>
    </row>
    <row r="54" spans="1:61" ht="29.4" customHeight="1" thickBot="1" x14ac:dyDescent="0.6">
      <c r="A54" s="349" t="s">
        <v>296</v>
      </c>
      <c r="B54" s="350" t="s">
        <v>280</v>
      </c>
      <c r="C54" s="350" t="s">
        <v>258</v>
      </c>
      <c r="D54" s="351" t="s">
        <v>259</v>
      </c>
      <c r="E54" s="351" t="s">
        <v>297</v>
      </c>
      <c r="F54" s="351" t="s">
        <v>298</v>
      </c>
      <c r="G54" s="351" t="s">
        <v>299</v>
      </c>
      <c r="H54" s="352" t="s">
        <v>281</v>
      </c>
      <c r="I54" s="353" t="s">
        <v>282</v>
      </c>
      <c r="J54" s="354" t="s">
        <v>283</v>
      </c>
      <c r="K54" s="353" t="s">
        <v>282</v>
      </c>
      <c r="L54" s="354" t="s">
        <v>283</v>
      </c>
      <c r="M54" s="353" t="s">
        <v>282</v>
      </c>
      <c r="N54" s="354" t="s">
        <v>283</v>
      </c>
      <c r="O54" s="353" t="s">
        <v>282</v>
      </c>
      <c r="P54" s="354" t="s">
        <v>283</v>
      </c>
      <c r="Q54" s="353" t="s">
        <v>282</v>
      </c>
      <c r="R54" s="354" t="s">
        <v>283</v>
      </c>
      <c r="S54" s="353" t="s">
        <v>282</v>
      </c>
      <c r="T54" s="354" t="s">
        <v>283</v>
      </c>
      <c r="U54" s="353" t="s">
        <v>282</v>
      </c>
      <c r="V54" s="354" t="s">
        <v>283</v>
      </c>
      <c r="W54" s="353" t="s">
        <v>282</v>
      </c>
      <c r="X54" s="354" t="s">
        <v>283</v>
      </c>
      <c r="Y54" s="353" t="s">
        <v>282</v>
      </c>
      <c r="Z54" s="354" t="s">
        <v>283</v>
      </c>
      <c r="AA54" s="353" t="s">
        <v>282</v>
      </c>
      <c r="AB54" s="353" t="s">
        <v>283</v>
      </c>
      <c r="AG54" s="349" t="s">
        <v>296</v>
      </c>
      <c r="AH54" s="350" t="s">
        <v>280</v>
      </c>
      <c r="AI54" s="350" t="s">
        <v>258</v>
      </c>
      <c r="AJ54" s="351" t="s">
        <v>259</v>
      </c>
      <c r="AK54" s="351" t="s">
        <v>297</v>
      </c>
      <c r="AL54" s="351" t="s">
        <v>298</v>
      </c>
      <c r="AM54" s="351" t="s">
        <v>299</v>
      </c>
      <c r="AN54" s="352" t="s">
        <v>281</v>
      </c>
      <c r="AO54" s="353" t="s">
        <v>282</v>
      </c>
      <c r="AP54" s="354" t="s">
        <v>283</v>
      </c>
      <c r="AQ54" s="353" t="s">
        <v>282</v>
      </c>
      <c r="AR54" s="354" t="s">
        <v>283</v>
      </c>
      <c r="AS54" s="353" t="s">
        <v>282</v>
      </c>
      <c r="AT54" s="354" t="s">
        <v>283</v>
      </c>
      <c r="AU54" s="353" t="s">
        <v>282</v>
      </c>
      <c r="AV54" s="354" t="s">
        <v>283</v>
      </c>
      <c r="AW54" s="353" t="s">
        <v>282</v>
      </c>
      <c r="AX54" s="354" t="s">
        <v>283</v>
      </c>
      <c r="AY54" s="353" t="s">
        <v>282</v>
      </c>
      <c r="AZ54" s="354" t="s">
        <v>283</v>
      </c>
      <c r="BA54" s="353" t="s">
        <v>282</v>
      </c>
      <c r="BB54" s="354" t="s">
        <v>283</v>
      </c>
      <c r="BC54" s="353" t="s">
        <v>282</v>
      </c>
      <c r="BD54" s="354" t="s">
        <v>283</v>
      </c>
      <c r="BE54" s="353" t="s">
        <v>282</v>
      </c>
      <c r="BF54" s="354" t="s">
        <v>283</v>
      </c>
      <c r="BG54" s="353" t="s">
        <v>282</v>
      </c>
      <c r="BH54" s="353" t="s">
        <v>283</v>
      </c>
    </row>
    <row r="55" spans="1:61" ht="21" customHeight="1" thickTop="1" x14ac:dyDescent="0.55000000000000004">
      <c r="A55" s="195"/>
      <c r="B55" s="196"/>
      <c r="C55" s="196"/>
      <c r="D55" s="197"/>
      <c r="E55" s="278"/>
      <c r="F55" s="198"/>
      <c r="G55" s="199" t="str">
        <f>IF(OR(E55="",F55=""),"",ROUNDDOWN(F55/1000/E55,1))</f>
        <v/>
      </c>
      <c r="H55" s="246"/>
      <c r="I55" s="249"/>
      <c r="J55" s="229">
        <f t="shared" ref="J55:J68" si="254">H55*I55</f>
        <v>0</v>
      </c>
      <c r="K55" s="249"/>
      <c r="L55" s="229">
        <f t="shared" ref="L55:L68" si="255">H55*K55</f>
        <v>0</v>
      </c>
      <c r="M55" s="249"/>
      <c r="N55" s="229">
        <f t="shared" ref="N55:N68" si="256">H55*M55</f>
        <v>0</v>
      </c>
      <c r="O55" s="249"/>
      <c r="P55" s="229">
        <f t="shared" ref="P55:P68" si="257">H55*O55</f>
        <v>0</v>
      </c>
      <c r="Q55" s="249"/>
      <c r="R55" s="229">
        <f t="shared" ref="R55:R68" si="258">H55*Q55</f>
        <v>0</v>
      </c>
      <c r="S55" s="249"/>
      <c r="T55" s="229">
        <f t="shared" ref="T55:T68" si="259">H55*S55</f>
        <v>0</v>
      </c>
      <c r="U55" s="249"/>
      <c r="V55" s="229">
        <f t="shared" ref="V55:V68" si="260">H55*U55</f>
        <v>0</v>
      </c>
      <c r="W55" s="249"/>
      <c r="X55" s="229">
        <f t="shared" ref="X55:X68" si="261">H55*W55</f>
        <v>0</v>
      </c>
      <c r="Y55" s="249"/>
      <c r="Z55" s="229">
        <f t="shared" ref="Z55:Z68" si="262">H55*Y55</f>
        <v>0</v>
      </c>
      <c r="AA55" s="249"/>
      <c r="AB55" s="231">
        <f t="shared" ref="AB55:AB68" si="263">H55*AA55</f>
        <v>0</v>
      </c>
      <c r="AG55" s="355" t="s">
        <v>429</v>
      </c>
      <c r="AH55" s="356" t="s">
        <v>430</v>
      </c>
      <c r="AI55" s="356" t="s">
        <v>432</v>
      </c>
      <c r="AJ55" s="357" t="s">
        <v>446</v>
      </c>
      <c r="AK55" s="278"/>
      <c r="AL55" s="198"/>
      <c r="AM55" s="199" t="str">
        <f>IF(OR(AK55="",AL55=""),"",ROUNDDOWN(AL55/1000/AK55,1))</f>
        <v/>
      </c>
      <c r="AN55" s="365">
        <v>2500</v>
      </c>
      <c r="AO55" s="363">
        <v>4</v>
      </c>
      <c r="AP55" s="229">
        <f t="shared" ref="AP55:AP68" si="264">AN55*AO55</f>
        <v>10000</v>
      </c>
      <c r="AQ55" s="363">
        <v>4</v>
      </c>
      <c r="AR55" s="229">
        <f t="shared" ref="AR55:AR68" si="265">AN55*AQ55</f>
        <v>10000</v>
      </c>
      <c r="AS55" s="249"/>
      <c r="AT55" s="229">
        <f t="shared" ref="AT55:AT68" si="266">AN55*AS55</f>
        <v>0</v>
      </c>
      <c r="AU55" s="249"/>
      <c r="AV55" s="229">
        <f t="shared" ref="AV55:AV68" si="267">AN55*AU55</f>
        <v>0</v>
      </c>
      <c r="AW55" s="363">
        <v>2</v>
      </c>
      <c r="AX55" s="229">
        <f t="shared" ref="AX55:AX68" si="268">AN55*AW55</f>
        <v>5000</v>
      </c>
      <c r="AY55" s="249"/>
      <c r="AZ55" s="229">
        <f t="shared" ref="AZ55:AZ68" si="269">AN55*AY55</f>
        <v>0</v>
      </c>
      <c r="BA55" s="249"/>
      <c r="BB55" s="229">
        <f t="shared" ref="BB55:BB68" si="270">AN55*BA55</f>
        <v>0</v>
      </c>
      <c r="BC55" s="249"/>
      <c r="BD55" s="229">
        <f t="shared" ref="BD55:BD68" si="271">AN55*BC55</f>
        <v>0</v>
      </c>
      <c r="BE55" s="249"/>
      <c r="BF55" s="229">
        <f t="shared" ref="BF55:BF68" si="272">AN55*BE55</f>
        <v>0</v>
      </c>
      <c r="BG55" s="249"/>
      <c r="BH55" s="231">
        <f t="shared" ref="BH55:BH68" si="273">AN55*BG55</f>
        <v>0</v>
      </c>
    </row>
    <row r="56" spans="1:61" ht="21" customHeight="1" x14ac:dyDescent="0.55000000000000004">
      <c r="A56" s="202"/>
      <c r="B56" s="203"/>
      <c r="C56" s="203"/>
      <c r="D56" s="204"/>
      <c r="E56" s="279"/>
      <c r="F56" s="205"/>
      <c r="G56" s="206" t="str">
        <f t="shared" ref="G56:G68" si="274">IF(OR(E56="",F56=""),"",ROUNDDOWN(F56/1000/E56,1))</f>
        <v/>
      </c>
      <c r="H56" s="247"/>
      <c r="I56" s="250"/>
      <c r="J56" s="227">
        <f t="shared" si="254"/>
        <v>0</v>
      </c>
      <c r="K56" s="250"/>
      <c r="L56" s="227">
        <f t="shared" si="255"/>
        <v>0</v>
      </c>
      <c r="M56" s="250"/>
      <c r="N56" s="227">
        <f t="shared" si="256"/>
        <v>0</v>
      </c>
      <c r="O56" s="250"/>
      <c r="P56" s="227">
        <f t="shared" si="257"/>
        <v>0</v>
      </c>
      <c r="Q56" s="250"/>
      <c r="R56" s="227">
        <f t="shared" si="258"/>
        <v>0</v>
      </c>
      <c r="S56" s="250"/>
      <c r="T56" s="227">
        <f t="shared" si="259"/>
        <v>0</v>
      </c>
      <c r="U56" s="250"/>
      <c r="V56" s="227">
        <f t="shared" si="260"/>
        <v>0</v>
      </c>
      <c r="W56" s="250"/>
      <c r="X56" s="227">
        <f t="shared" si="261"/>
        <v>0</v>
      </c>
      <c r="Y56" s="250"/>
      <c r="Z56" s="227">
        <f t="shared" si="262"/>
        <v>0</v>
      </c>
      <c r="AA56" s="250"/>
      <c r="AB56" s="228">
        <f t="shared" si="263"/>
        <v>0</v>
      </c>
      <c r="AG56" s="355" t="s">
        <v>434</v>
      </c>
      <c r="AH56" s="358" t="s">
        <v>430</v>
      </c>
      <c r="AI56" s="358" t="s">
        <v>432</v>
      </c>
      <c r="AJ56" s="355" t="s">
        <v>444</v>
      </c>
      <c r="AK56" s="279"/>
      <c r="AL56" s="205"/>
      <c r="AM56" s="206" t="str">
        <f t="shared" ref="AM56:AM68" si="275">IF(OR(AK56="",AL56=""),"",ROUNDDOWN(AL56/1000/AK56,1))</f>
        <v/>
      </c>
      <c r="AN56" s="366">
        <v>40000</v>
      </c>
      <c r="AO56" s="364">
        <v>5</v>
      </c>
      <c r="AP56" s="227">
        <f t="shared" si="264"/>
        <v>200000</v>
      </c>
      <c r="AQ56" s="364">
        <v>2</v>
      </c>
      <c r="AR56" s="227">
        <f t="shared" si="265"/>
        <v>80000</v>
      </c>
      <c r="AS56" s="364">
        <v>1</v>
      </c>
      <c r="AT56" s="227">
        <f t="shared" si="266"/>
        <v>40000</v>
      </c>
      <c r="AU56" s="364">
        <v>1</v>
      </c>
      <c r="AV56" s="227">
        <f t="shared" si="267"/>
        <v>40000</v>
      </c>
      <c r="AW56" s="364">
        <v>2</v>
      </c>
      <c r="AX56" s="227">
        <f t="shared" si="268"/>
        <v>80000</v>
      </c>
      <c r="AY56" s="250"/>
      <c r="AZ56" s="227">
        <f t="shared" si="269"/>
        <v>0</v>
      </c>
      <c r="BA56" s="250"/>
      <c r="BB56" s="227">
        <f t="shared" si="270"/>
        <v>0</v>
      </c>
      <c r="BC56" s="250"/>
      <c r="BD56" s="227">
        <f t="shared" si="271"/>
        <v>0</v>
      </c>
      <c r="BE56" s="250"/>
      <c r="BF56" s="227">
        <f t="shared" si="272"/>
        <v>0</v>
      </c>
      <c r="BG56" s="250"/>
      <c r="BH56" s="228">
        <f t="shared" si="273"/>
        <v>0</v>
      </c>
    </row>
    <row r="57" spans="1:61" ht="21" customHeight="1" x14ac:dyDescent="0.55000000000000004">
      <c r="A57" s="202"/>
      <c r="B57" s="203"/>
      <c r="C57" s="203"/>
      <c r="D57" s="204"/>
      <c r="E57" s="279"/>
      <c r="F57" s="205"/>
      <c r="G57" s="206" t="str">
        <f t="shared" si="274"/>
        <v/>
      </c>
      <c r="H57" s="247"/>
      <c r="I57" s="250"/>
      <c r="J57" s="227">
        <f t="shared" si="254"/>
        <v>0</v>
      </c>
      <c r="K57" s="250"/>
      <c r="L57" s="227">
        <f t="shared" si="255"/>
        <v>0</v>
      </c>
      <c r="M57" s="250"/>
      <c r="N57" s="227">
        <f t="shared" si="256"/>
        <v>0</v>
      </c>
      <c r="O57" s="250"/>
      <c r="P57" s="227">
        <f t="shared" si="257"/>
        <v>0</v>
      </c>
      <c r="Q57" s="250"/>
      <c r="R57" s="227">
        <f t="shared" si="258"/>
        <v>0</v>
      </c>
      <c r="S57" s="250"/>
      <c r="T57" s="227">
        <f t="shared" si="259"/>
        <v>0</v>
      </c>
      <c r="U57" s="250"/>
      <c r="V57" s="227">
        <f t="shared" si="260"/>
        <v>0</v>
      </c>
      <c r="W57" s="250"/>
      <c r="X57" s="227">
        <f t="shared" si="261"/>
        <v>0</v>
      </c>
      <c r="Y57" s="250"/>
      <c r="Z57" s="227">
        <f t="shared" si="262"/>
        <v>0</v>
      </c>
      <c r="AA57" s="250"/>
      <c r="AB57" s="228">
        <f t="shared" si="263"/>
        <v>0</v>
      </c>
      <c r="AG57" s="355" t="s">
        <v>435</v>
      </c>
      <c r="AH57" s="358" t="s">
        <v>430</v>
      </c>
      <c r="AI57" s="359" t="s">
        <v>432</v>
      </c>
      <c r="AJ57" s="355" t="s">
        <v>444</v>
      </c>
      <c r="AK57" s="279"/>
      <c r="AL57" s="205"/>
      <c r="AM57" s="206" t="str">
        <f t="shared" si="275"/>
        <v/>
      </c>
      <c r="AN57" s="366">
        <v>5000</v>
      </c>
      <c r="AO57" s="250"/>
      <c r="AP57" s="227">
        <f t="shared" si="264"/>
        <v>0</v>
      </c>
      <c r="AQ57" s="250"/>
      <c r="AR57" s="227">
        <f t="shared" si="265"/>
        <v>0</v>
      </c>
      <c r="AS57" s="250"/>
      <c r="AT57" s="227">
        <f t="shared" si="266"/>
        <v>0</v>
      </c>
      <c r="AU57" s="364">
        <v>1</v>
      </c>
      <c r="AV57" s="227">
        <f t="shared" si="267"/>
        <v>5000</v>
      </c>
      <c r="AW57" s="364">
        <v>1</v>
      </c>
      <c r="AX57" s="227">
        <f t="shared" si="268"/>
        <v>5000</v>
      </c>
      <c r="AY57" s="250"/>
      <c r="AZ57" s="227">
        <f t="shared" si="269"/>
        <v>0</v>
      </c>
      <c r="BA57" s="250"/>
      <c r="BB57" s="227">
        <f t="shared" si="270"/>
        <v>0</v>
      </c>
      <c r="BC57" s="250"/>
      <c r="BD57" s="227">
        <f t="shared" si="271"/>
        <v>0</v>
      </c>
      <c r="BE57" s="250"/>
      <c r="BF57" s="227">
        <f t="shared" si="272"/>
        <v>0</v>
      </c>
      <c r="BG57" s="250"/>
      <c r="BH57" s="228">
        <f t="shared" si="273"/>
        <v>0</v>
      </c>
    </row>
    <row r="58" spans="1:61" ht="21" customHeight="1" x14ac:dyDescent="0.55000000000000004">
      <c r="A58" s="202"/>
      <c r="B58" s="203"/>
      <c r="C58" s="203"/>
      <c r="D58" s="204"/>
      <c r="E58" s="279"/>
      <c r="F58" s="205"/>
      <c r="G58" s="206" t="str">
        <f t="shared" si="274"/>
        <v/>
      </c>
      <c r="H58" s="247"/>
      <c r="I58" s="250"/>
      <c r="J58" s="227">
        <f t="shared" si="254"/>
        <v>0</v>
      </c>
      <c r="K58" s="250"/>
      <c r="L58" s="227">
        <f t="shared" si="255"/>
        <v>0</v>
      </c>
      <c r="M58" s="250"/>
      <c r="N58" s="227">
        <f t="shared" si="256"/>
        <v>0</v>
      </c>
      <c r="O58" s="250"/>
      <c r="P58" s="227">
        <f t="shared" si="257"/>
        <v>0</v>
      </c>
      <c r="Q58" s="250"/>
      <c r="R58" s="227">
        <f t="shared" si="258"/>
        <v>0</v>
      </c>
      <c r="S58" s="250"/>
      <c r="T58" s="227">
        <f t="shared" si="259"/>
        <v>0</v>
      </c>
      <c r="U58" s="250"/>
      <c r="V58" s="227">
        <f t="shared" si="260"/>
        <v>0</v>
      </c>
      <c r="W58" s="250"/>
      <c r="X58" s="227">
        <f t="shared" si="261"/>
        <v>0</v>
      </c>
      <c r="Y58" s="250"/>
      <c r="Z58" s="227">
        <f t="shared" si="262"/>
        <v>0</v>
      </c>
      <c r="AA58" s="250"/>
      <c r="AB58" s="228">
        <f t="shared" si="263"/>
        <v>0</v>
      </c>
      <c r="AG58" s="355" t="s">
        <v>436</v>
      </c>
      <c r="AH58" s="358" t="s">
        <v>431</v>
      </c>
      <c r="AI58" s="359" t="s">
        <v>432</v>
      </c>
      <c r="AJ58" s="355" t="s">
        <v>444</v>
      </c>
      <c r="AK58" s="279"/>
      <c r="AL58" s="205"/>
      <c r="AM58" s="206" t="str">
        <f t="shared" si="275"/>
        <v/>
      </c>
      <c r="AN58" s="366">
        <v>20000</v>
      </c>
      <c r="AO58" s="250"/>
      <c r="AP58" s="227">
        <f t="shared" si="264"/>
        <v>0</v>
      </c>
      <c r="AQ58" s="250"/>
      <c r="AR58" s="227">
        <f t="shared" si="265"/>
        <v>0</v>
      </c>
      <c r="AS58" s="250"/>
      <c r="AT58" s="227">
        <f t="shared" si="266"/>
        <v>0</v>
      </c>
      <c r="AU58" s="250"/>
      <c r="AV58" s="227">
        <f t="shared" si="267"/>
        <v>0</v>
      </c>
      <c r="AW58" s="364">
        <v>1</v>
      </c>
      <c r="AX58" s="227">
        <f t="shared" si="268"/>
        <v>20000</v>
      </c>
      <c r="AY58" s="250"/>
      <c r="AZ58" s="227">
        <f t="shared" si="269"/>
        <v>0</v>
      </c>
      <c r="BA58" s="250"/>
      <c r="BB58" s="227">
        <f t="shared" si="270"/>
        <v>0</v>
      </c>
      <c r="BC58" s="250"/>
      <c r="BD58" s="227">
        <f t="shared" si="271"/>
        <v>0</v>
      </c>
      <c r="BE58" s="250"/>
      <c r="BF58" s="227">
        <f t="shared" si="272"/>
        <v>0</v>
      </c>
      <c r="BG58" s="250"/>
      <c r="BH58" s="228">
        <f t="shared" si="273"/>
        <v>0</v>
      </c>
    </row>
    <row r="59" spans="1:61" ht="21" customHeight="1" x14ac:dyDescent="0.55000000000000004">
      <c r="A59" s="202"/>
      <c r="B59" s="203"/>
      <c r="C59" s="203"/>
      <c r="D59" s="204"/>
      <c r="E59" s="279"/>
      <c r="F59" s="205"/>
      <c r="G59" s="206" t="str">
        <f t="shared" si="274"/>
        <v/>
      </c>
      <c r="H59" s="247"/>
      <c r="I59" s="250"/>
      <c r="J59" s="227">
        <f t="shared" si="254"/>
        <v>0</v>
      </c>
      <c r="K59" s="250"/>
      <c r="L59" s="227">
        <f t="shared" si="255"/>
        <v>0</v>
      </c>
      <c r="M59" s="250"/>
      <c r="N59" s="227">
        <f t="shared" si="256"/>
        <v>0</v>
      </c>
      <c r="O59" s="250"/>
      <c r="P59" s="227">
        <f t="shared" si="257"/>
        <v>0</v>
      </c>
      <c r="Q59" s="250"/>
      <c r="R59" s="227">
        <f t="shared" si="258"/>
        <v>0</v>
      </c>
      <c r="S59" s="250"/>
      <c r="T59" s="227">
        <f t="shared" si="259"/>
        <v>0</v>
      </c>
      <c r="U59" s="250"/>
      <c r="V59" s="227">
        <f t="shared" si="260"/>
        <v>0</v>
      </c>
      <c r="W59" s="250"/>
      <c r="X59" s="227">
        <f t="shared" si="261"/>
        <v>0</v>
      </c>
      <c r="Y59" s="250"/>
      <c r="Z59" s="227">
        <f t="shared" si="262"/>
        <v>0</v>
      </c>
      <c r="AA59" s="250"/>
      <c r="AB59" s="228">
        <f t="shared" si="263"/>
        <v>0</v>
      </c>
      <c r="AG59" s="355" t="s">
        <v>436</v>
      </c>
      <c r="AH59" s="358" t="s">
        <v>431</v>
      </c>
      <c r="AI59" s="359" t="s">
        <v>433</v>
      </c>
      <c r="AJ59" s="355" t="s">
        <v>444</v>
      </c>
      <c r="AK59" s="279"/>
      <c r="AL59" s="205"/>
      <c r="AM59" s="206" t="str">
        <f t="shared" si="275"/>
        <v/>
      </c>
      <c r="AN59" s="247"/>
      <c r="AO59" s="250"/>
      <c r="AP59" s="227">
        <f t="shared" si="264"/>
        <v>0</v>
      </c>
      <c r="AQ59" s="250"/>
      <c r="AR59" s="227">
        <f t="shared" si="265"/>
        <v>0</v>
      </c>
      <c r="AS59" s="364">
        <v>2</v>
      </c>
      <c r="AT59" s="227">
        <f t="shared" si="266"/>
        <v>0</v>
      </c>
      <c r="AU59" s="250"/>
      <c r="AV59" s="227">
        <f t="shared" si="267"/>
        <v>0</v>
      </c>
      <c r="AW59" s="364">
        <v>1</v>
      </c>
      <c r="AX59" s="227">
        <f t="shared" si="268"/>
        <v>0</v>
      </c>
      <c r="AY59" s="250"/>
      <c r="AZ59" s="227">
        <f t="shared" si="269"/>
        <v>0</v>
      </c>
      <c r="BA59" s="250"/>
      <c r="BB59" s="227">
        <f t="shared" si="270"/>
        <v>0</v>
      </c>
      <c r="BC59" s="250"/>
      <c r="BD59" s="227">
        <f t="shared" si="271"/>
        <v>0</v>
      </c>
      <c r="BE59" s="250"/>
      <c r="BF59" s="227">
        <f t="shared" si="272"/>
        <v>0</v>
      </c>
      <c r="BG59" s="250"/>
      <c r="BH59" s="228">
        <f t="shared" si="273"/>
        <v>0</v>
      </c>
    </row>
    <row r="60" spans="1:61" ht="21" customHeight="1" x14ac:dyDescent="0.55000000000000004">
      <c r="A60" s="202"/>
      <c r="B60" s="203"/>
      <c r="C60" s="203"/>
      <c r="D60" s="204"/>
      <c r="E60" s="279"/>
      <c r="F60" s="205"/>
      <c r="G60" s="206" t="str">
        <f t="shared" si="274"/>
        <v/>
      </c>
      <c r="H60" s="247"/>
      <c r="I60" s="250"/>
      <c r="J60" s="227">
        <f t="shared" si="254"/>
        <v>0</v>
      </c>
      <c r="K60" s="250"/>
      <c r="L60" s="227">
        <f t="shared" si="255"/>
        <v>0</v>
      </c>
      <c r="M60" s="250"/>
      <c r="N60" s="227">
        <f t="shared" si="256"/>
        <v>0</v>
      </c>
      <c r="O60" s="250"/>
      <c r="P60" s="227">
        <f t="shared" si="257"/>
        <v>0</v>
      </c>
      <c r="Q60" s="250"/>
      <c r="R60" s="227">
        <f t="shared" si="258"/>
        <v>0</v>
      </c>
      <c r="S60" s="250"/>
      <c r="T60" s="227">
        <f t="shared" si="259"/>
        <v>0</v>
      </c>
      <c r="U60" s="250"/>
      <c r="V60" s="227">
        <f t="shared" si="260"/>
        <v>0</v>
      </c>
      <c r="W60" s="250"/>
      <c r="X60" s="227">
        <f t="shared" si="261"/>
        <v>0</v>
      </c>
      <c r="Y60" s="250"/>
      <c r="Z60" s="227">
        <f t="shared" si="262"/>
        <v>0</v>
      </c>
      <c r="AA60" s="250"/>
      <c r="AB60" s="228">
        <f t="shared" si="263"/>
        <v>0</v>
      </c>
      <c r="AG60" s="355" t="s">
        <v>436</v>
      </c>
      <c r="AH60" s="358" t="s">
        <v>431</v>
      </c>
      <c r="AI60" s="359" t="s">
        <v>433</v>
      </c>
      <c r="AJ60" s="355" t="s">
        <v>444</v>
      </c>
      <c r="AK60" s="279"/>
      <c r="AL60" s="205"/>
      <c r="AM60" s="206" t="str">
        <f t="shared" si="275"/>
        <v/>
      </c>
      <c r="AN60" s="247"/>
      <c r="AO60" s="250"/>
      <c r="AP60" s="227">
        <f t="shared" si="264"/>
        <v>0</v>
      </c>
      <c r="AQ60" s="250"/>
      <c r="AR60" s="227">
        <f t="shared" si="265"/>
        <v>0</v>
      </c>
      <c r="AS60" s="364">
        <v>3</v>
      </c>
      <c r="AT60" s="227">
        <f t="shared" si="266"/>
        <v>0</v>
      </c>
      <c r="AU60" s="250"/>
      <c r="AV60" s="227">
        <f t="shared" si="267"/>
        <v>0</v>
      </c>
      <c r="AW60" s="364">
        <v>1</v>
      </c>
      <c r="AX60" s="227">
        <f t="shared" si="268"/>
        <v>0</v>
      </c>
      <c r="AY60" s="250"/>
      <c r="AZ60" s="227">
        <f t="shared" si="269"/>
        <v>0</v>
      </c>
      <c r="BA60" s="250"/>
      <c r="BB60" s="227">
        <f t="shared" si="270"/>
        <v>0</v>
      </c>
      <c r="BC60" s="250"/>
      <c r="BD60" s="227">
        <f t="shared" si="271"/>
        <v>0</v>
      </c>
      <c r="BE60" s="250"/>
      <c r="BF60" s="227">
        <f t="shared" si="272"/>
        <v>0</v>
      </c>
      <c r="BG60" s="250"/>
      <c r="BH60" s="228">
        <f t="shared" si="273"/>
        <v>0</v>
      </c>
    </row>
    <row r="61" spans="1:61" ht="21" customHeight="1" x14ac:dyDescent="0.55000000000000004">
      <c r="A61" s="202"/>
      <c r="B61" s="203"/>
      <c r="C61" s="203"/>
      <c r="D61" s="204"/>
      <c r="E61" s="279"/>
      <c r="F61" s="205"/>
      <c r="G61" s="206" t="str">
        <f t="shared" si="274"/>
        <v/>
      </c>
      <c r="H61" s="247"/>
      <c r="I61" s="250"/>
      <c r="J61" s="227">
        <f t="shared" si="254"/>
        <v>0</v>
      </c>
      <c r="K61" s="250"/>
      <c r="L61" s="227">
        <f t="shared" si="255"/>
        <v>0</v>
      </c>
      <c r="M61" s="250"/>
      <c r="N61" s="227">
        <f t="shared" si="256"/>
        <v>0</v>
      </c>
      <c r="O61" s="250"/>
      <c r="P61" s="227">
        <f t="shared" si="257"/>
        <v>0</v>
      </c>
      <c r="Q61" s="250"/>
      <c r="R61" s="227">
        <f t="shared" si="258"/>
        <v>0</v>
      </c>
      <c r="S61" s="250"/>
      <c r="T61" s="227">
        <f t="shared" si="259"/>
        <v>0</v>
      </c>
      <c r="U61" s="250"/>
      <c r="V61" s="227">
        <f t="shared" si="260"/>
        <v>0</v>
      </c>
      <c r="W61" s="250"/>
      <c r="X61" s="227">
        <f t="shared" si="261"/>
        <v>0</v>
      </c>
      <c r="Y61" s="250"/>
      <c r="Z61" s="227">
        <f t="shared" si="262"/>
        <v>0</v>
      </c>
      <c r="AA61" s="250"/>
      <c r="AB61" s="228">
        <f t="shared" si="263"/>
        <v>0</v>
      </c>
      <c r="AG61" s="355" t="s">
        <v>436</v>
      </c>
      <c r="AH61" s="358" t="s">
        <v>431</v>
      </c>
      <c r="AI61" s="359" t="s">
        <v>433</v>
      </c>
      <c r="AJ61" s="355" t="s">
        <v>444</v>
      </c>
      <c r="AK61" s="279"/>
      <c r="AL61" s="205"/>
      <c r="AM61" s="206" t="str">
        <f t="shared" si="275"/>
        <v/>
      </c>
      <c r="AN61" s="247"/>
      <c r="AO61" s="250"/>
      <c r="AP61" s="227">
        <f t="shared" si="264"/>
        <v>0</v>
      </c>
      <c r="AQ61" s="250"/>
      <c r="AR61" s="227">
        <f t="shared" si="265"/>
        <v>0</v>
      </c>
      <c r="AS61" s="250"/>
      <c r="AT61" s="227">
        <f t="shared" si="266"/>
        <v>0</v>
      </c>
      <c r="AU61" s="250"/>
      <c r="AV61" s="227">
        <f t="shared" si="267"/>
        <v>0</v>
      </c>
      <c r="AW61" s="364">
        <v>1</v>
      </c>
      <c r="AX61" s="227">
        <f t="shared" si="268"/>
        <v>0</v>
      </c>
      <c r="AY61" s="250"/>
      <c r="AZ61" s="227">
        <f t="shared" si="269"/>
        <v>0</v>
      </c>
      <c r="BA61" s="250"/>
      <c r="BB61" s="227">
        <f t="shared" si="270"/>
        <v>0</v>
      </c>
      <c r="BC61" s="250"/>
      <c r="BD61" s="227">
        <f t="shared" si="271"/>
        <v>0</v>
      </c>
      <c r="BE61" s="250"/>
      <c r="BF61" s="227">
        <f t="shared" si="272"/>
        <v>0</v>
      </c>
      <c r="BG61" s="250"/>
      <c r="BH61" s="228">
        <f t="shared" si="273"/>
        <v>0</v>
      </c>
    </row>
    <row r="62" spans="1:61" ht="21" customHeight="1" x14ac:dyDescent="0.55000000000000004">
      <c r="A62" s="202"/>
      <c r="B62" s="203"/>
      <c r="C62" s="203"/>
      <c r="D62" s="204"/>
      <c r="E62" s="279"/>
      <c r="F62" s="205"/>
      <c r="G62" s="206" t="str">
        <f t="shared" si="274"/>
        <v/>
      </c>
      <c r="H62" s="247"/>
      <c r="I62" s="250"/>
      <c r="J62" s="227">
        <f t="shared" si="254"/>
        <v>0</v>
      </c>
      <c r="K62" s="250"/>
      <c r="L62" s="227">
        <f t="shared" si="255"/>
        <v>0</v>
      </c>
      <c r="M62" s="250"/>
      <c r="N62" s="227">
        <f t="shared" si="256"/>
        <v>0</v>
      </c>
      <c r="O62" s="250"/>
      <c r="P62" s="227">
        <f t="shared" si="257"/>
        <v>0</v>
      </c>
      <c r="Q62" s="250"/>
      <c r="R62" s="227">
        <f t="shared" si="258"/>
        <v>0</v>
      </c>
      <c r="S62" s="250"/>
      <c r="T62" s="227">
        <f t="shared" si="259"/>
        <v>0</v>
      </c>
      <c r="U62" s="250"/>
      <c r="V62" s="227">
        <f t="shared" si="260"/>
        <v>0</v>
      </c>
      <c r="W62" s="250"/>
      <c r="X62" s="227">
        <f t="shared" si="261"/>
        <v>0</v>
      </c>
      <c r="Y62" s="250"/>
      <c r="Z62" s="227">
        <f t="shared" si="262"/>
        <v>0</v>
      </c>
      <c r="AA62" s="250"/>
      <c r="AB62" s="228">
        <f t="shared" si="263"/>
        <v>0</v>
      </c>
      <c r="AG62" s="355" t="s">
        <v>436</v>
      </c>
      <c r="AH62" s="358" t="s">
        <v>431</v>
      </c>
      <c r="AI62" s="360" t="s">
        <v>433</v>
      </c>
      <c r="AJ62" s="361" t="s">
        <v>444</v>
      </c>
      <c r="AK62" s="279"/>
      <c r="AL62" s="205"/>
      <c r="AM62" s="206" t="str">
        <f t="shared" si="275"/>
        <v/>
      </c>
      <c r="AN62" s="247"/>
      <c r="AO62" s="250"/>
      <c r="AP62" s="227">
        <f t="shared" si="264"/>
        <v>0</v>
      </c>
      <c r="AQ62" s="250"/>
      <c r="AR62" s="227">
        <f t="shared" si="265"/>
        <v>0</v>
      </c>
      <c r="AS62" s="250"/>
      <c r="AT62" s="227">
        <f t="shared" si="266"/>
        <v>0</v>
      </c>
      <c r="AU62" s="250"/>
      <c r="AV62" s="227">
        <f t="shared" si="267"/>
        <v>0</v>
      </c>
      <c r="AW62" s="364">
        <v>1</v>
      </c>
      <c r="AX62" s="227">
        <f t="shared" si="268"/>
        <v>0</v>
      </c>
      <c r="AY62" s="250"/>
      <c r="AZ62" s="227">
        <f t="shared" si="269"/>
        <v>0</v>
      </c>
      <c r="BA62" s="250"/>
      <c r="BB62" s="227">
        <f t="shared" si="270"/>
        <v>0</v>
      </c>
      <c r="BC62" s="250"/>
      <c r="BD62" s="227">
        <f t="shared" si="271"/>
        <v>0</v>
      </c>
      <c r="BE62" s="250"/>
      <c r="BF62" s="227">
        <f t="shared" si="272"/>
        <v>0</v>
      </c>
      <c r="BG62" s="250"/>
      <c r="BH62" s="228">
        <f t="shared" si="273"/>
        <v>0</v>
      </c>
    </row>
    <row r="63" spans="1:61" ht="21" customHeight="1" x14ac:dyDescent="0.55000000000000004">
      <c r="A63" s="202"/>
      <c r="B63" s="203"/>
      <c r="C63" s="203"/>
      <c r="D63" s="204"/>
      <c r="E63" s="279"/>
      <c r="F63" s="205"/>
      <c r="G63" s="206" t="str">
        <f t="shared" si="274"/>
        <v/>
      </c>
      <c r="H63" s="247"/>
      <c r="I63" s="250"/>
      <c r="J63" s="227">
        <f t="shared" si="254"/>
        <v>0</v>
      </c>
      <c r="K63" s="250"/>
      <c r="L63" s="227">
        <f t="shared" si="255"/>
        <v>0</v>
      </c>
      <c r="M63" s="250"/>
      <c r="N63" s="227">
        <f t="shared" si="256"/>
        <v>0</v>
      </c>
      <c r="O63" s="250"/>
      <c r="P63" s="227">
        <f t="shared" si="257"/>
        <v>0</v>
      </c>
      <c r="Q63" s="250"/>
      <c r="R63" s="227">
        <f t="shared" si="258"/>
        <v>0</v>
      </c>
      <c r="S63" s="250"/>
      <c r="T63" s="227">
        <f t="shared" si="259"/>
        <v>0</v>
      </c>
      <c r="U63" s="250"/>
      <c r="V63" s="227">
        <f t="shared" si="260"/>
        <v>0</v>
      </c>
      <c r="W63" s="250"/>
      <c r="X63" s="227">
        <f t="shared" si="261"/>
        <v>0</v>
      </c>
      <c r="Y63" s="250"/>
      <c r="Z63" s="227">
        <f t="shared" si="262"/>
        <v>0</v>
      </c>
      <c r="AA63" s="250"/>
      <c r="AB63" s="228">
        <f t="shared" si="263"/>
        <v>0</v>
      </c>
      <c r="AG63" s="355" t="s">
        <v>436</v>
      </c>
      <c r="AH63" s="360" t="s">
        <v>431</v>
      </c>
      <c r="AI63" s="360" t="s">
        <v>433</v>
      </c>
      <c r="AJ63" s="362" t="s">
        <v>444</v>
      </c>
      <c r="AK63" s="279"/>
      <c r="AL63" s="205"/>
      <c r="AM63" s="206" t="str">
        <f t="shared" si="275"/>
        <v/>
      </c>
      <c r="AN63" s="247"/>
      <c r="AO63" s="250"/>
      <c r="AP63" s="227">
        <f t="shared" si="264"/>
        <v>0</v>
      </c>
      <c r="AQ63" s="250"/>
      <c r="AR63" s="227">
        <f t="shared" si="265"/>
        <v>0</v>
      </c>
      <c r="AS63" s="250"/>
      <c r="AT63" s="227">
        <f t="shared" si="266"/>
        <v>0</v>
      </c>
      <c r="AU63" s="250"/>
      <c r="AV63" s="227">
        <f t="shared" si="267"/>
        <v>0</v>
      </c>
      <c r="AW63" s="364">
        <v>1</v>
      </c>
      <c r="AX63" s="227">
        <f t="shared" si="268"/>
        <v>0</v>
      </c>
      <c r="AY63" s="250"/>
      <c r="AZ63" s="227">
        <f t="shared" si="269"/>
        <v>0</v>
      </c>
      <c r="BA63" s="250"/>
      <c r="BB63" s="227">
        <f t="shared" si="270"/>
        <v>0</v>
      </c>
      <c r="BC63" s="250"/>
      <c r="BD63" s="227">
        <f t="shared" si="271"/>
        <v>0</v>
      </c>
      <c r="BE63" s="250"/>
      <c r="BF63" s="227">
        <f t="shared" si="272"/>
        <v>0</v>
      </c>
      <c r="BG63" s="250"/>
      <c r="BH63" s="228">
        <f t="shared" si="273"/>
        <v>0</v>
      </c>
    </row>
    <row r="64" spans="1:61" ht="21" customHeight="1" x14ac:dyDescent="0.55000000000000004">
      <c r="A64" s="202"/>
      <c r="B64" s="203"/>
      <c r="C64" s="203"/>
      <c r="D64" s="204"/>
      <c r="E64" s="279"/>
      <c r="F64" s="205"/>
      <c r="G64" s="206" t="str">
        <f t="shared" si="274"/>
        <v/>
      </c>
      <c r="H64" s="247"/>
      <c r="I64" s="250"/>
      <c r="J64" s="227">
        <f t="shared" si="254"/>
        <v>0</v>
      </c>
      <c r="K64" s="250"/>
      <c r="L64" s="227">
        <f t="shared" si="255"/>
        <v>0</v>
      </c>
      <c r="M64" s="250"/>
      <c r="N64" s="227">
        <f t="shared" si="256"/>
        <v>0</v>
      </c>
      <c r="O64" s="250"/>
      <c r="P64" s="227">
        <f t="shared" si="257"/>
        <v>0</v>
      </c>
      <c r="Q64" s="250"/>
      <c r="R64" s="227">
        <f t="shared" si="258"/>
        <v>0</v>
      </c>
      <c r="S64" s="250"/>
      <c r="T64" s="227">
        <f t="shared" si="259"/>
        <v>0</v>
      </c>
      <c r="U64" s="250"/>
      <c r="V64" s="227">
        <f t="shared" si="260"/>
        <v>0</v>
      </c>
      <c r="W64" s="250"/>
      <c r="X64" s="227">
        <f t="shared" si="261"/>
        <v>0</v>
      </c>
      <c r="Y64" s="250"/>
      <c r="Z64" s="227">
        <f t="shared" si="262"/>
        <v>0</v>
      </c>
      <c r="AA64" s="250"/>
      <c r="AB64" s="228">
        <f t="shared" si="263"/>
        <v>0</v>
      </c>
      <c r="AG64" s="202"/>
      <c r="AH64" s="203"/>
      <c r="AI64" s="203"/>
      <c r="AJ64" s="204"/>
      <c r="AK64" s="279"/>
      <c r="AL64" s="205"/>
      <c r="AM64" s="206" t="str">
        <f t="shared" si="275"/>
        <v/>
      </c>
      <c r="AN64" s="247"/>
      <c r="AO64" s="250"/>
      <c r="AP64" s="227">
        <f t="shared" si="264"/>
        <v>0</v>
      </c>
      <c r="AQ64" s="250"/>
      <c r="AR64" s="227">
        <f t="shared" si="265"/>
        <v>0</v>
      </c>
      <c r="AS64" s="250"/>
      <c r="AT64" s="227">
        <f t="shared" si="266"/>
        <v>0</v>
      </c>
      <c r="AU64" s="250"/>
      <c r="AV64" s="227">
        <f t="shared" si="267"/>
        <v>0</v>
      </c>
      <c r="AW64" s="250"/>
      <c r="AX64" s="227">
        <f t="shared" si="268"/>
        <v>0</v>
      </c>
      <c r="AY64" s="250"/>
      <c r="AZ64" s="227">
        <f t="shared" si="269"/>
        <v>0</v>
      </c>
      <c r="BA64" s="250"/>
      <c r="BB64" s="227">
        <f t="shared" si="270"/>
        <v>0</v>
      </c>
      <c r="BC64" s="250"/>
      <c r="BD64" s="227">
        <f t="shared" si="271"/>
        <v>0</v>
      </c>
      <c r="BE64" s="250"/>
      <c r="BF64" s="227">
        <f t="shared" si="272"/>
        <v>0</v>
      </c>
      <c r="BG64" s="250"/>
      <c r="BH64" s="228">
        <f t="shared" si="273"/>
        <v>0</v>
      </c>
    </row>
    <row r="65" spans="1:61" ht="21" customHeight="1" x14ac:dyDescent="0.55000000000000004">
      <c r="A65" s="202"/>
      <c r="B65" s="203"/>
      <c r="C65" s="203"/>
      <c r="D65" s="204"/>
      <c r="E65" s="279"/>
      <c r="F65" s="205"/>
      <c r="G65" s="206" t="str">
        <f t="shared" si="274"/>
        <v/>
      </c>
      <c r="H65" s="247"/>
      <c r="I65" s="250"/>
      <c r="J65" s="227">
        <f t="shared" si="254"/>
        <v>0</v>
      </c>
      <c r="K65" s="250"/>
      <c r="L65" s="227">
        <f t="shared" si="255"/>
        <v>0</v>
      </c>
      <c r="M65" s="250"/>
      <c r="N65" s="227">
        <f t="shared" si="256"/>
        <v>0</v>
      </c>
      <c r="O65" s="250"/>
      <c r="P65" s="227">
        <f t="shared" si="257"/>
        <v>0</v>
      </c>
      <c r="Q65" s="250"/>
      <c r="R65" s="227">
        <f t="shared" si="258"/>
        <v>0</v>
      </c>
      <c r="S65" s="250"/>
      <c r="T65" s="227">
        <f t="shared" si="259"/>
        <v>0</v>
      </c>
      <c r="U65" s="250"/>
      <c r="V65" s="227">
        <f t="shared" si="260"/>
        <v>0</v>
      </c>
      <c r="W65" s="250"/>
      <c r="X65" s="227">
        <f t="shared" si="261"/>
        <v>0</v>
      </c>
      <c r="Y65" s="250"/>
      <c r="Z65" s="227">
        <f t="shared" si="262"/>
        <v>0</v>
      </c>
      <c r="AA65" s="250"/>
      <c r="AB65" s="228">
        <f t="shared" si="263"/>
        <v>0</v>
      </c>
      <c r="AG65" s="202"/>
      <c r="AH65" s="203"/>
      <c r="AI65" s="203"/>
      <c r="AJ65" s="204"/>
      <c r="AK65" s="279"/>
      <c r="AL65" s="205"/>
      <c r="AM65" s="206" t="str">
        <f t="shared" si="275"/>
        <v/>
      </c>
      <c r="AN65" s="247"/>
      <c r="AO65" s="250"/>
      <c r="AP65" s="227">
        <f t="shared" si="264"/>
        <v>0</v>
      </c>
      <c r="AQ65" s="250"/>
      <c r="AR65" s="227">
        <f t="shared" si="265"/>
        <v>0</v>
      </c>
      <c r="AS65" s="250"/>
      <c r="AT65" s="227">
        <f t="shared" si="266"/>
        <v>0</v>
      </c>
      <c r="AU65" s="250"/>
      <c r="AV65" s="227">
        <f t="shared" si="267"/>
        <v>0</v>
      </c>
      <c r="AW65" s="250"/>
      <c r="AX65" s="227">
        <f t="shared" si="268"/>
        <v>0</v>
      </c>
      <c r="AY65" s="250"/>
      <c r="AZ65" s="227">
        <f t="shared" si="269"/>
        <v>0</v>
      </c>
      <c r="BA65" s="250"/>
      <c r="BB65" s="227">
        <f t="shared" si="270"/>
        <v>0</v>
      </c>
      <c r="BC65" s="250"/>
      <c r="BD65" s="227">
        <f t="shared" si="271"/>
        <v>0</v>
      </c>
      <c r="BE65" s="250"/>
      <c r="BF65" s="227">
        <f t="shared" si="272"/>
        <v>0</v>
      </c>
      <c r="BG65" s="250"/>
      <c r="BH65" s="228">
        <f t="shared" si="273"/>
        <v>0</v>
      </c>
    </row>
    <row r="66" spans="1:61" ht="21" customHeight="1" x14ac:dyDescent="0.55000000000000004">
      <c r="A66" s="202"/>
      <c r="B66" s="203"/>
      <c r="C66" s="203"/>
      <c r="D66" s="204"/>
      <c r="E66" s="279"/>
      <c r="F66" s="205"/>
      <c r="G66" s="206" t="str">
        <f t="shared" si="274"/>
        <v/>
      </c>
      <c r="H66" s="247"/>
      <c r="I66" s="250"/>
      <c r="J66" s="227">
        <f t="shared" si="254"/>
        <v>0</v>
      </c>
      <c r="K66" s="250"/>
      <c r="L66" s="227">
        <f t="shared" si="255"/>
        <v>0</v>
      </c>
      <c r="M66" s="250"/>
      <c r="N66" s="227">
        <f t="shared" si="256"/>
        <v>0</v>
      </c>
      <c r="O66" s="250"/>
      <c r="P66" s="227">
        <f t="shared" si="257"/>
        <v>0</v>
      </c>
      <c r="Q66" s="250"/>
      <c r="R66" s="227">
        <f t="shared" si="258"/>
        <v>0</v>
      </c>
      <c r="S66" s="250"/>
      <c r="T66" s="227">
        <f t="shared" si="259"/>
        <v>0</v>
      </c>
      <c r="U66" s="250"/>
      <c r="V66" s="227">
        <f t="shared" si="260"/>
        <v>0</v>
      </c>
      <c r="W66" s="250"/>
      <c r="X66" s="227">
        <f t="shared" si="261"/>
        <v>0</v>
      </c>
      <c r="Y66" s="250"/>
      <c r="Z66" s="227">
        <f t="shared" si="262"/>
        <v>0</v>
      </c>
      <c r="AA66" s="250"/>
      <c r="AB66" s="228">
        <f t="shared" si="263"/>
        <v>0</v>
      </c>
      <c r="AG66" s="202"/>
      <c r="AH66" s="203"/>
      <c r="AI66" s="203"/>
      <c r="AJ66" s="204"/>
      <c r="AK66" s="279"/>
      <c r="AL66" s="205"/>
      <c r="AM66" s="206" t="str">
        <f t="shared" si="275"/>
        <v/>
      </c>
      <c r="AN66" s="247"/>
      <c r="AO66" s="250"/>
      <c r="AP66" s="227">
        <f t="shared" si="264"/>
        <v>0</v>
      </c>
      <c r="AQ66" s="250"/>
      <c r="AR66" s="227">
        <f t="shared" si="265"/>
        <v>0</v>
      </c>
      <c r="AS66" s="250"/>
      <c r="AT66" s="227">
        <f t="shared" si="266"/>
        <v>0</v>
      </c>
      <c r="AU66" s="250"/>
      <c r="AV66" s="227">
        <f t="shared" si="267"/>
        <v>0</v>
      </c>
      <c r="AW66" s="250"/>
      <c r="AX66" s="227">
        <f t="shared" si="268"/>
        <v>0</v>
      </c>
      <c r="AY66" s="250"/>
      <c r="AZ66" s="227">
        <f t="shared" si="269"/>
        <v>0</v>
      </c>
      <c r="BA66" s="250"/>
      <c r="BB66" s="227">
        <f t="shared" si="270"/>
        <v>0</v>
      </c>
      <c r="BC66" s="250"/>
      <c r="BD66" s="227">
        <f t="shared" si="271"/>
        <v>0</v>
      </c>
      <c r="BE66" s="250"/>
      <c r="BF66" s="227">
        <f t="shared" si="272"/>
        <v>0</v>
      </c>
      <c r="BG66" s="250"/>
      <c r="BH66" s="228">
        <f t="shared" si="273"/>
        <v>0</v>
      </c>
    </row>
    <row r="67" spans="1:61" ht="21" customHeight="1" x14ac:dyDescent="0.55000000000000004">
      <c r="A67" s="202"/>
      <c r="B67" s="203"/>
      <c r="C67" s="203"/>
      <c r="D67" s="204"/>
      <c r="E67" s="279"/>
      <c r="F67" s="205"/>
      <c r="G67" s="206" t="str">
        <f t="shared" si="274"/>
        <v/>
      </c>
      <c r="H67" s="247"/>
      <c r="I67" s="250"/>
      <c r="J67" s="227">
        <f t="shared" si="254"/>
        <v>0</v>
      </c>
      <c r="K67" s="250"/>
      <c r="L67" s="227">
        <f t="shared" si="255"/>
        <v>0</v>
      </c>
      <c r="M67" s="250"/>
      <c r="N67" s="227">
        <f t="shared" si="256"/>
        <v>0</v>
      </c>
      <c r="O67" s="250"/>
      <c r="P67" s="227">
        <f t="shared" si="257"/>
        <v>0</v>
      </c>
      <c r="Q67" s="250"/>
      <c r="R67" s="227">
        <f t="shared" si="258"/>
        <v>0</v>
      </c>
      <c r="S67" s="250"/>
      <c r="T67" s="227">
        <f t="shared" si="259"/>
        <v>0</v>
      </c>
      <c r="U67" s="250"/>
      <c r="V67" s="227">
        <f t="shared" si="260"/>
        <v>0</v>
      </c>
      <c r="W67" s="250"/>
      <c r="X67" s="227">
        <f t="shared" si="261"/>
        <v>0</v>
      </c>
      <c r="Y67" s="250"/>
      <c r="Z67" s="227">
        <f t="shared" si="262"/>
        <v>0</v>
      </c>
      <c r="AA67" s="250"/>
      <c r="AB67" s="228">
        <f t="shared" si="263"/>
        <v>0</v>
      </c>
      <c r="AG67" s="202"/>
      <c r="AH67" s="203"/>
      <c r="AI67" s="203"/>
      <c r="AJ67" s="204"/>
      <c r="AK67" s="279"/>
      <c r="AL67" s="205"/>
      <c r="AM67" s="206" t="str">
        <f t="shared" si="275"/>
        <v/>
      </c>
      <c r="AN67" s="247"/>
      <c r="AO67" s="250"/>
      <c r="AP67" s="227">
        <f t="shared" si="264"/>
        <v>0</v>
      </c>
      <c r="AQ67" s="250"/>
      <c r="AR67" s="227">
        <f t="shared" si="265"/>
        <v>0</v>
      </c>
      <c r="AS67" s="250"/>
      <c r="AT67" s="227">
        <f t="shared" si="266"/>
        <v>0</v>
      </c>
      <c r="AU67" s="250"/>
      <c r="AV67" s="227">
        <f t="shared" si="267"/>
        <v>0</v>
      </c>
      <c r="AW67" s="250"/>
      <c r="AX67" s="227">
        <f t="shared" si="268"/>
        <v>0</v>
      </c>
      <c r="AY67" s="250"/>
      <c r="AZ67" s="227">
        <f t="shared" si="269"/>
        <v>0</v>
      </c>
      <c r="BA67" s="250"/>
      <c r="BB67" s="227">
        <f t="shared" si="270"/>
        <v>0</v>
      </c>
      <c r="BC67" s="250"/>
      <c r="BD67" s="227">
        <f t="shared" si="271"/>
        <v>0</v>
      </c>
      <c r="BE67" s="250"/>
      <c r="BF67" s="227">
        <f t="shared" si="272"/>
        <v>0</v>
      </c>
      <c r="BG67" s="250"/>
      <c r="BH67" s="228">
        <f t="shared" si="273"/>
        <v>0</v>
      </c>
    </row>
    <row r="68" spans="1:61" ht="21" customHeight="1" thickBot="1" x14ac:dyDescent="0.6">
      <c r="A68" s="207"/>
      <c r="B68" s="208"/>
      <c r="C68" s="208"/>
      <c r="D68" s="209"/>
      <c r="E68" s="280"/>
      <c r="F68" s="210"/>
      <c r="G68" s="211" t="str">
        <f t="shared" si="274"/>
        <v/>
      </c>
      <c r="H68" s="248"/>
      <c r="I68" s="251"/>
      <c r="J68" s="230">
        <f t="shared" si="254"/>
        <v>0</v>
      </c>
      <c r="K68" s="251"/>
      <c r="L68" s="230">
        <f t="shared" si="255"/>
        <v>0</v>
      </c>
      <c r="M68" s="251"/>
      <c r="N68" s="230">
        <f t="shared" si="256"/>
        <v>0</v>
      </c>
      <c r="O68" s="251"/>
      <c r="P68" s="230">
        <f t="shared" si="257"/>
        <v>0</v>
      </c>
      <c r="Q68" s="251"/>
      <c r="R68" s="230">
        <f t="shared" si="258"/>
        <v>0</v>
      </c>
      <c r="S68" s="251"/>
      <c r="T68" s="227">
        <f t="shared" si="259"/>
        <v>0</v>
      </c>
      <c r="U68" s="251"/>
      <c r="V68" s="230">
        <f t="shared" si="260"/>
        <v>0</v>
      </c>
      <c r="W68" s="251"/>
      <c r="X68" s="230">
        <f t="shared" si="261"/>
        <v>0</v>
      </c>
      <c r="Y68" s="251"/>
      <c r="Z68" s="230">
        <f t="shared" si="262"/>
        <v>0</v>
      </c>
      <c r="AA68" s="251"/>
      <c r="AB68" s="232">
        <f t="shared" si="263"/>
        <v>0</v>
      </c>
      <c r="AG68" s="207"/>
      <c r="AH68" s="208"/>
      <c r="AI68" s="208"/>
      <c r="AJ68" s="209"/>
      <c r="AK68" s="280"/>
      <c r="AL68" s="210"/>
      <c r="AM68" s="211" t="str">
        <f t="shared" si="275"/>
        <v/>
      </c>
      <c r="AN68" s="248"/>
      <c r="AO68" s="251"/>
      <c r="AP68" s="230">
        <f t="shared" si="264"/>
        <v>0</v>
      </c>
      <c r="AQ68" s="251"/>
      <c r="AR68" s="230">
        <f t="shared" si="265"/>
        <v>0</v>
      </c>
      <c r="AS68" s="251"/>
      <c r="AT68" s="230">
        <f t="shared" si="266"/>
        <v>0</v>
      </c>
      <c r="AU68" s="251"/>
      <c r="AV68" s="230">
        <f t="shared" si="267"/>
        <v>0</v>
      </c>
      <c r="AW68" s="251"/>
      <c r="AX68" s="230">
        <f t="shared" si="268"/>
        <v>0</v>
      </c>
      <c r="AY68" s="251"/>
      <c r="AZ68" s="227">
        <f t="shared" si="269"/>
        <v>0</v>
      </c>
      <c r="BA68" s="251"/>
      <c r="BB68" s="230">
        <f t="shared" si="270"/>
        <v>0</v>
      </c>
      <c r="BC68" s="251"/>
      <c r="BD68" s="230">
        <f t="shared" si="271"/>
        <v>0</v>
      </c>
      <c r="BE68" s="251"/>
      <c r="BF68" s="230">
        <f t="shared" si="272"/>
        <v>0</v>
      </c>
      <c r="BG68" s="251"/>
      <c r="BH68" s="232">
        <f t="shared" si="273"/>
        <v>0</v>
      </c>
    </row>
    <row r="69" spans="1:61" ht="15.65" customHeight="1" thickTop="1" x14ac:dyDescent="0.55000000000000004">
      <c r="A69" s="798" t="s">
        <v>284</v>
      </c>
      <c r="B69" s="799"/>
      <c r="C69" s="799"/>
      <c r="D69" s="799"/>
      <c r="E69" s="799"/>
      <c r="F69" s="799"/>
      <c r="G69" s="799"/>
      <c r="H69" s="800"/>
      <c r="I69" s="252"/>
      <c r="J69" s="200">
        <f>SUM(J55:J68)</f>
        <v>0</v>
      </c>
      <c r="K69" s="252"/>
      <c r="L69" s="200">
        <f>SUM(L55:L68)</f>
        <v>0</v>
      </c>
      <c r="M69" s="252"/>
      <c r="N69" s="200">
        <f>SUM(N55:N68)</f>
        <v>0</v>
      </c>
      <c r="O69" s="252"/>
      <c r="P69" s="200">
        <f>SUM(P55:P68)</f>
        <v>0</v>
      </c>
      <c r="Q69" s="252"/>
      <c r="R69" s="200">
        <f>SUM(R55:R68)</f>
        <v>0</v>
      </c>
      <c r="S69" s="252"/>
      <c r="T69" s="200">
        <f>SUM(T55:T68)</f>
        <v>0</v>
      </c>
      <c r="U69" s="252"/>
      <c r="V69" s="200">
        <f>SUM(V55:V68)</f>
        <v>0</v>
      </c>
      <c r="W69" s="252"/>
      <c r="X69" s="200">
        <f>SUM(X55:X68)</f>
        <v>0</v>
      </c>
      <c r="Y69" s="252"/>
      <c r="Z69" s="200">
        <f>SUM(Z55:Z68)</f>
        <v>0</v>
      </c>
      <c r="AA69" s="252"/>
      <c r="AB69" s="201">
        <f>SUM(AB55:AB68)</f>
        <v>0</v>
      </c>
      <c r="AG69" s="798" t="s">
        <v>284</v>
      </c>
      <c r="AH69" s="799"/>
      <c r="AI69" s="799"/>
      <c r="AJ69" s="799"/>
      <c r="AK69" s="799"/>
      <c r="AL69" s="799"/>
      <c r="AM69" s="799"/>
      <c r="AN69" s="800"/>
      <c r="AO69" s="252"/>
      <c r="AP69" s="200">
        <f>SUM(AP55:AP68)</f>
        <v>210000</v>
      </c>
      <c r="AQ69" s="252"/>
      <c r="AR69" s="200">
        <f>SUM(AR55:AR68)</f>
        <v>90000</v>
      </c>
      <c r="AS69" s="252"/>
      <c r="AT69" s="200">
        <f>SUM(AT55:AT68)</f>
        <v>40000</v>
      </c>
      <c r="AU69" s="252"/>
      <c r="AV69" s="200">
        <f>SUM(AV55:AV68)</f>
        <v>45000</v>
      </c>
      <c r="AW69" s="252"/>
      <c r="AX69" s="200">
        <f>SUM(AX55:AX68)</f>
        <v>110000</v>
      </c>
      <c r="AY69" s="252"/>
      <c r="AZ69" s="200">
        <f>SUM(AZ55:AZ68)</f>
        <v>0</v>
      </c>
      <c r="BA69" s="252"/>
      <c r="BB69" s="200">
        <f>SUM(BB55:BB68)</f>
        <v>0</v>
      </c>
      <c r="BC69" s="252"/>
      <c r="BD69" s="200">
        <f>SUM(BD55:BD68)</f>
        <v>0</v>
      </c>
      <c r="BE69" s="252"/>
      <c r="BF69" s="200">
        <f>SUM(BF55:BF68)</f>
        <v>0</v>
      </c>
      <c r="BG69" s="252"/>
      <c r="BH69" s="201">
        <f>SUM(BH55:BH68)</f>
        <v>0</v>
      </c>
    </row>
    <row r="70" spans="1:61" ht="14" customHeight="1" x14ac:dyDescent="0.55000000000000004">
      <c r="A70" s="178"/>
      <c r="B70" s="178"/>
      <c r="C70" s="178"/>
      <c r="D70" s="178"/>
      <c r="E70" s="178"/>
      <c r="F70" s="178"/>
      <c r="G70" s="178"/>
      <c r="H70" s="178"/>
      <c r="I70" s="177"/>
      <c r="J70" s="213"/>
      <c r="K70" s="213"/>
      <c r="L70" s="213"/>
      <c r="M70" s="213"/>
      <c r="N70" s="213"/>
      <c r="O70" s="213"/>
      <c r="P70" s="213"/>
      <c r="Q70" s="213"/>
      <c r="R70" s="213"/>
      <c r="S70" s="213"/>
      <c r="T70" s="213"/>
      <c r="U70" s="213"/>
      <c r="V70" s="213"/>
      <c r="W70" s="213"/>
      <c r="X70" s="213"/>
      <c r="Y70" s="213"/>
      <c r="Z70" s="213"/>
      <c r="AA70" s="213"/>
      <c r="AB70" s="213"/>
      <c r="AC70" s="214"/>
      <c r="AG70" s="178"/>
      <c r="AH70" s="178"/>
      <c r="AI70" s="178"/>
      <c r="AJ70" s="178"/>
      <c r="AK70" s="178"/>
      <c r="AL70" s="178"/>
      <c r="AM70" s="178"/>
      <c r="AN70" s="178"/>
      <c r="AO70" s="177"/>
      <c r="AP70" s="213"/>
      <c r="AQ70" s="213"/>
      <c r="AR70" s="213"/>
      <c r="AS70" s="213"/>
      <c r="AT70" s="213"/>
      <c r="AU70" s="213"/>
      <c r="AV70" s="213"/>
      <c r="AW70" s="213"/>
      <c r="AX70" s="213"/>
      <c r="AY70" s="213"/>
      <c r="AZ70" s="213"/>
      <c r="BA70" s="213"/>
      <c r="BB70" s="213"/>
      <c r="BC70" s="213"/>
      <c r="BD70" s="213"/>
      <c r="BE70" s="213"/>
      <c r="BF70" s="213"/>
      <c r="BG70" s="213"/>
      <c r="BH70" s="213"/>
      <c r="BI70" s="214"/>
    </row>
    <row r="71" spans="1:61" ht="16.25" customHeight="1" x14ac:dyDescent="0.55000000000000004">
      <c r="A71" s="796" t="s">
        <v>324</v>
      </c>
      <c r="B71" s="797"/>
      <c r="C71" s="797"/>
      <c r="D71" s="797"/>
      <c r="E71" s="797"/>
      <c r="F71" s="797"/>
      <c r="G71" s="797"/>
      <c r="H71" s="797"/>
      <c r="I71" s="797"/>
      <c r="J71" s="797"/>
      <c r="K71" s="797"/>
      <c r="L71" s="797"/>
      <c r="M71" s="797"/>
      <c r="N71" s="797"/>
      <c r="O71" s="797"/>
      <c r="P71" s="797"/>
      <c r="Q71" s="797"/>
      <c r="R71" s="797"/>
      <c r="S71" s="797"/>
      <c r="T71" s="797"/>
      <c r="U71" s="797"/>
      <c r="V71" s="797"/>
      <c r="W71" s="797"/>
      <c r="X71" s="797"/>
      <c r="Y71" s="797"/>
      <c r="Z71" s="797"/>
      <c r="AA71" s="797"/>
      <c r="AB71" s="810"/>
      <c r="AC71" s="176"/>
      <c r="AG71" s="796" t="s">
        <v>324</v>
      </c>
      <c r="AH71" s="797"/>
      <c r="AI71" s="797"/>
      <c r="AJ71" s="797"/>
      <c r="AK71" s="797"/>
      <c r="AL71" s="797"/>
      <c r="AM71" s="797"/>
      <c r="AN71" s="797"/>
      <c r="AO71" s="797"/>
      <c r="AP71" s="797"/>
      <c r="AQ71" s="797"/>
      <c r="AR71" s="797"/>
      <c r="AS71" s="797"/>
      <c r="AT71" s="797"/>
      <c r="AU71" s="797"/>
      <c r="AV71" s="797"/>
      <c r="AW71" s="797"/>
      <c r="AX71" s="797"/>
      <c r="AY71" s="797"/>
      <c r="AZ71" s="797"/>
      <c r="BA71" s="797"/>
      <c r="BB71" s="797"/>
      <c r="BC71" s="797"/>
      <c r="BD71" s="797"/>
      <c r="BE71" s="797"/>
      <c r="BF71" s="797"/>
      <c r="BG71" s="797"/>
      <c r="BH71" s="810"/>
      <c r="BI71" s="176"/>
    </row>
    <row r="72" spans="1:61" ht="21" customHeight="1" thickBot="1" x14ac:dyDescent="0.6">
      <c r="A72" s="811" t="s">
        <v>514</v>
      </c>
      <c r="B72" s="812"/>
      <c r="C72" s="812"/>
      <c r="D72" s="812"/>
      <c r="E72" s="339"/>
      <c r="F72" s="339"/>
      <c r="G72" s="339"/>
      <c r="H72" s="352" t="s">
        <v>300</v>
      </c>
      <c r="I72" s="367" t="s">
        <v>282</v>
      </c>
      <c r="J72" s="350" t="s">
        <v>283</v>
      </c>
      <c r="K72" s="367" t="s">
        <v>282</v>
      </c>
      <c r="L72" s="350" t="s">
        <v>283</v>
      </c>
      <c r="M72" s="367" t="s">
        <v>282</v>
      </c>
      <c r="N72" s="350" t="s">
        <v>283</v>
      </c>
      <c r="O72" s="367" t="s">
        <v>282</v>
      </c>
      <c r="P72" s="350" t="s">
        <v>283</v>
      </c>
      <c r="Q72" s="367" t="s">
        <v>282</v>
      </c>
      <c r="R72" s="350" t="s">
        <v>283</v>
      </c>
      <c r="S72" s="367" t="s">
        <v>282</v>
      </c>
      <c r="T72" s="350" t="s">
        <v>283</v>
      </c>
      <c r="U72" s="367" t="s">
        <v>282</v>
      </c>
      <c r="V72" s="350" t="s">
        <v>283</v>
      </c>
      <c r="W72" s="367" t="s">
        <v>282</v>
      </c>
      <c r="X72" s="350" t="s">
        <v>283</v>
      </c>
      <c r="Y72" s="367" t="s">
        <v>282</v>
      </c>
      <c r="Z72" s="350" t="s">
        <v>283</v>
      </c>
      <c r="AA72" s="367" t="s">
        <v>282</v>
      </c>
      <c r="AB72" s="367" t="s">
        <v>283</v>
      </c>
      <c r="AG72" s="811" t="s">
        <v>514</v>
      </c>
      <c r="AH72" s="812"/>
      <c r="AI72" s="812"/>
      <c r="AJ72" s="812"/>
      <c r="AK72" s="339"/>
      <c r="AL72" s="339"/>
      <c r="AM72" s="339"/>
      <c r="AN72" s="352" t="s">
        <v>300</v>
      </c>
      <c r="AO72" s="367" t="s">
        <v>282</v>
      </c>
      <c r="AP72" s="350" t="s">
        <v>283</v>
      </c>
      <c r="AQ72" s="367" t="s">
        <v>282</v>
      </c>
      <c r="AR72" s="350" t="s">
        <v>283</v>
      </c>
      <c r="AS72" s="367" t="s">
        <v>282</v>
      </c>
      <c r="AT72" s="350" t="s">
        <v>283</v>
      </c>
      <c r="AU72" s="367" t="s">
        <v>282</v>
      </c>
      <c r="AV72" s="350" t="s">
        <v>283</v>
      </c>
      <c r="AW72" s="367" t="s">
        <v>282</v>
      </c>
      <c r="AX72" s="350" t="s">
        <v>283</v>
      </c>
      <c r="AY72" s="367" t="s">
        <v>282</v>
      </c>
      <c r="AZ72" s="350" t="s">
        <v>283</v>
      </c>
      <c r="BA72" s="367" t="s">
        <v>282</v>
      </c>
      <c r="BB72" s="350" t="s">
        <v>283</v>
      </c>
      <c r="BC72" s="367" t="s">
        <v>282</v>
      </c>
      <c r="BD72" s="350" t="s">
        <v>283</v>
      </c>
      <c r="BE72" s="367" t="s">
        <v>282</v>
      </c>
      <c r="BF72" s="350" t="s">
        <v>283</v>
      </c>
      <c r="BG72" s="367" t="s">
        <v>282</v>
      </c>
      <c r="BH72" s="367" t="s">
        <v>283</v>
      </c>
    </row>
    <row r="73" spans="1:61" ht="21" customHeight="1" thickTop="1" x14ac:dyDescent="0.55000000000000004">
      <c r="A73" s="965"/>
      <c r="B73" s="966"/>
      <c r="C73" s="966"/>
      <c r="D73" s="966"/>
      <c r="E73" s="966"/>
      <c r="F73" s="966"/>
      <c r="G73" s="967"/>
      <c r="H73" s="215"/>
      <c r="I73" s="216"/>
      <c r="J73" s="233">
        <f t="shared" ref="J73:J80" si="276">$H73*I73</f>
        <v>0</v>
      </c>
      <c r="K73" s="217"/>
      <c r="L73" s="233">
        <f t="shared" ref="L73:L80" si="277">$H73*K73</f>
        <v>0</v>
      </c>
      <c r="M73" s="217"/>
      <c r="N73" s="233">
        <f t="shared" ref="N73:N80" si="278">$H73*M73</f>
        <v>0</v>
      </c>
      <c r="O73" s="217"/>
      <c r="P73" s="233">
        <f t="shared" ref="P73:P80" si="279">$H73*O73</f>
        <v>0</v>
      </c>
      <c r="Q73" s="217"/>
      <c r="R73" s="233">
        <f t="shared" ref="R73:R80" si="280">$H73*Q73</f>
        <v>0</v>
      </c>
      <c r="S73" s="217"/>
      <c r="T73" s="233">
        <f t="shared" ref="T73:T80" si="281">$H73*S73</f>
        <v>0</v>
      </c>
      <c r="U73" s="217"/>
      <c r="V73" s="233">
        <f t="shared" ref="V73:V80" si="282">$H73*U73</f>
        <v>0</v>
      </c>
      <c r="W73" s="217"/>
      <c r="X73" s="233">
        <f t="shared" ref="X73:X80" si="283">$H73*W73</f>
        <v>0</v>
      </c>
      <c r="Y73" s="217"/>
      <c r="Z73" s="233">
        <f t="shared" ref="Z73:Z80" si="284">$H73*Y73</f>
        <v>0</v>
      </c>
      <c r="AA73" s="217"/>
      <c r="AB73" s="236">
        <f t="shared" ref="AB73:AB80" si="285">$H73*AA73</f>
        <v>0</v>
      </c>
      <c r="AG73" s="813" t="s">
        <v>445</v>
      </c>
      <c r="AH73" s="814"/>
      <c r="AI73" s="814"/>
      <c r="AJ73" s="814"/>
      <c r="AK73" s="814"/>
      <c r="AL73" s="814"/>
      <c r="AM73" s="815"/>
      <c r="AN73" s="368">
        <v>10000</v>
      </c>
      <c r="AO73" s="369">
        <v>2</v>
      </c>
      <c r="AP73" s="233">
        <f t="shared" ref="AP73:AP80" si="286">$AN73*AO73</f>
        <v>20000</v>
      </c>
      <c r="AQ73" s="372">
        <v>1</v>
      </c>
      <c r="AR73" s="233">
        <f>$AN73*AQ73</f>
        <v>10000</v>
      </c>
      <c r="AS73" s="217"/>
      <c r="AT73" s="233">
        <f t="shared" ref="AT73:AT80" si="287">$AN73*AS73</f>
        <v>0</v>
      </c>
      <c r="AU73" s="372">
        <v>1</v>
      </c>
      <c r="AV73" s="233">
        <f t="shared" ref="AV73:AV80" si="288">$AN73*AU73</f>
        <v>10000</v>
      </c>
      <c r="AW73" s="217"/>
      <c r="AX73" s="233">
        <f t="shared" ref="AX73:AX80" si="289">$AN73*AW73</f>
        <v>0</v>
      </c>
      <c r="AY73" s="372">
        <v>1</v>
      </c>
      <c r="AZ73" s="233">
        <f t="shared" ref="AZ73:AZ80" si="290">$AN73*AY73</f>
        <v>10000</v>
      </c>
      <c r="BA73" s="217"/>
      <c r="BB73" s="233">
        <f t="shared" ref="BB73:BB80" si="291">$H73*BA73</f>
        <v>0</v>
      </c>
      <c r="BC73" s="217"/>
      <c r="BD73" s="233">
        <f t="shared" ref="BD73:BD80" si="292">$H73*BC73</f>
        <v>0</v>
      </c>
      <c r="BE73" s="217"/>
      <c r="BF73" s="233">
        <f t="shared" ref="BF73:BF80" si="293">$H73*BE73</f>
        <v>0</v>
      </c>
      <c r="BG73" s="217"/>
      <c r="BH73" s="236">
        <f t="shared" ref="BH73:BH80" si="294">$H73*BG73</f>
        <v>0</v>
      </c>
    </row>
    <row r="74" spans="1:61" ht="21" customHeight="1" x14ac:dyDescent="0.55000000000000004">
      <c r="A74" s="803"/>
      <c r="B74" s="804"/>
      <c r="C74" s="804"/>
      <c r="D74" s="804"/>
      <c r="E74" s="804"/>
      <c r="F74" s="804"/>
      <c r="G74" s="805"/>
      <c r="H74" s="218"/>
      <c r="I74" s="219"/>
      <c r="J74" s="234">
        <f t="shared" si="276"/>
        <v>0</v>
      </c>
      <c r="K74" s="220"/>
      <c r="L74" s="234">
        <f>$H74*K74</f>
        <v>0</v>
      </c>
      <c r="M74" s="220"/>
      <c r="N74" s="234">
        <f t="shared" si="278"/>
        <v>0</v>
      </c>
      <c r="O74" s="220"/>
      <c r="P74" s="234">
        <f t="shared" si="279"/>
        <v>0</v>
      </c>
      <c r="Q74" s="220"/>
      <c r="R74" s="234">
        <f t="shared" si="280"/>
        <v>0</v>
      </c>
      <c r="S74" s="220"/>
      <c r="T74" s="234">
        <f t="shared" si="281"/>
        <v>0</v>
      </c>
      <c r="U74" s="220"/>
      <c r="V74" s="234">
        <f t="shared" si="282"/>
        <v>0</v>
      </c>
      <c r="W74" s="220"/>
      <c r="X74" s="234">
        <f t="shared" si="283"/>
        <v>0</v>
      </c>
      <c r="Y74" s="220"/>
      <c r="Z74" s="234">
        <f t="shared" si="284"/>
        <v>0</v>
      </c>
      <c r="AA74" s="220"/>
      <c r="AB74" s="237">
        <f t="shared" si="285"/>
        <v>0</v>
      </c>
      <c r="AG74" s="816" t="s">
        <v>447</v>
      </c>
      <c r="AH74" s="817"/>
      <c r="AI74" s="817"/>
      <c r="AJ74" s="817"/>
      <c r="AK74" s="817"/>
      <c r="AL74" s="817"/>
      <c r="AM74" s="818"/>
      <c r="AN74" s="370">
        <v>5000</v>
      </c>
      <c r="AO74" s="371">
        <v>1</v>
      </c>
      <c r="AP74" s="234">
        <f t="shared" si="286"/>
        <v>5000</v>
      </c>
      <c r="AQ74" s="373">
        <v>2</v>
      </c>
      <c r="AR74" s="234">
        <f>$AN74*AQ74</f>
        <v>10000</v>
      </c>
      <c r="AS74" s="220"/>
      <c r="AT74" s="234">
        <f t="shared" si="287"/>
        <v>0</v>
      </c>
      <c r="AU74" s="220"/>
      <c r="AV74" s="234">
        <f t="shared" si="288"/>
        <v>0</v>
      </c>
      <c r="AW74" s="373">
        <v>2</v>
      </c>
      <c r="AX74" s="234">
        <f t="shared" si="289"/>
        <v>10000</v>
      </c>
      <c r="AY74" s="220"/>
      <c r="AZ74" s="234">
        <f t="shared" si="290"/>
        <v>0</v>
      </c>
      <c r="BA74" s="220"/>
      <c r="BB74" s="234">
        <f t="shared" si="291"/>
        <v>0</v>
      </c>
      <c r="BC74" s="220"/>
      <c r="BD74" s="234">
        <f t="shared" si="292"/>
        <v>0</v>
      </c>
      <c r="BE74" s="220"/>
      <c r="BF74" s="234">
        <f t="shared" si="293"/>
        <v>0</v>
      </c>
      <c r="BG74" s="220"/>
      <c r="BH74" s="237">
        <f t="shared" si="294"/>
        <v>0</v>
      </c>
    </row>
    <row r="75" spans="1:61" ht="21" customHeight="1" x14ac:dyDescent="0.55000000000000004">
      <c r="A75" s="803"/>
      <c r="B75" s="804"/>
      <c r="C75" s="804"/>
      <c r="D75" s="804"/>
      <c r="E75" s="804"/>
      <c r="F75" s="804"/>
      <c r="G75" s="805"/>
      <c r="H75" s="218"/>
      <c r="I75" s="219"/>
      <c r="J75" s="234">
        <f t="shared" si="276"/>
        <v>0</v>
      </c>
      <c r="K75" s="220"/>
      <c r="L75" s="234">
        <f>$H75*K75</f>
        <v>0</v>
      </c>
      <c r="M75" s="220"/>
      <c r="N75" s="234">
        <f t="shared" si="278"/>
        <v>0</v>
      </c>
      <c r="O75" s="220"/>
      <c r="P75" s="234">
        <f t="shared" si="279"/>
        <v>0</v>
      </c>
      <c r="Q75" s="220"/>
      <c r="R75" s="234">
        <f t="shared" si="280"/>
        <v>0</v>
      </c>
      <c r="S75" s="220"/>
      <c r="T75" s="234">
        <f t="shared" si="281"/>
        <v>0</v>
      </c>
      <c r="U75" s="220"/>
      <c r="V75" s="234">
        <f t="shared" si="282"/>
        <v>0</v>
      </c>
      <c r="W75" s="220"/>
      <c r="X75" s="234">
        <f t="shared" si="283"/>
        <v>0</v>
      </c>
      <c r="Y75" s="220"/>
      <c r="Z75" s="234">
        <f t="shared" si="284"/>
        <v>0</v>
      </c>
      <c r="AA75" s="220"/>
      <c r="AB75" s="237">
        <f t="shared" si="285"/>
        <v>0</v>
      </c>
      <c r="AG75" s="803"/>
      <c r="AH75" s="804"/>
      <c r="AI75" s="804"/>
      <c r="AJ75" s="804"/>
      <c r="AK75" s="804"/>
      <c r="AL75" s="804"/>
      <c r="AM75" s="805"/>
      <c r="AN75" s="218"/>
      <c r="AO75" s="219"/>
      <c r="AP75" s="234">
        <f t="shared" si="286"/>
        <v>0</v>
      </c>
      <c r="AQ75" s="220"/>
      <c r="AR75" s="234">
        <f>$AN75*AQ75</f>
        <v>0</v>
      </c>
      <c r="AS75" s="220"/>
      <c r="AT75" s="234">
        <f t="shared" si="287"/>
        <v>0</v>
      </c>
      <c r="AU75" s="220"/>
      <c r="AV75" s="234">
        <f t="shared" si="288"/>
        <v>0</v>
      </c>
      <c r="AW75" s="220"/>
      <c r="AX75" s="234">
        <f t="shared" si="289"/>
        <v>0</v>
      </c>
      <c r="AY75" s="220"/>
      <c r="AZ75" s="234">
        <f t="shared" si="290"/>
        <v>0</v>
      </c>
      <c r="BA75" s="220"/>
      <c r="BB75" s="234">
        <f t="shared" si="291"/>
        <v>0</v>
      </c>
      <c r="BC75" s="220"/>
      <c r="BD75" s="234">
        <f t="shared" si="292"/>
        <v>0</v>
      </c>
      <c r="BE75" s="220"/>
      <c r="BF75" s="234">
        <f t="shared" si="293"/>
        <v>0</v>
      </c>
      <c r="BG75" s="220"/>
      <c r="BH75" s="237">
        <f t="shared" si="294"/>
        <v>0</v>
      </c>
    </row>
    <row r="76" spans="1:61" ht="21" customHeight="1" x14ac:dyDescent="0.55000000000000004">
      <c r="A76" s="803"/>
      <c r="B76" s="804"/>
      <c r="C76" s="804"/>
      <c r="D76" s="804"/>
      <c r="E76" s="804"/>
      <c r="F76" s="804"/>
      <c r="G76" s="805"/>
      <c r="H76" s="218"/>
      <c r="I76" s="219"/>
      <c r="J76" s="234">
        <f t="shared" si="276"/>
        <v>0</v>
      </c>
      <c r="K76" s="220"/>
      <c r="L76" s="234">
        <f>$H76*K76</f>
        <v>0</v>
      </c>
      <c r="M76" s="220"/>
      <c r="N76" s="234">
        <f t="shared" si="278"/>
        <v>0</v>
      </c>
      <c r="O76" s="220"/>
      <c r="P76" s="234">
        <f t="shared" si="279"/>
        <v>0</v>
      </c>
      <c r="Q76" s="220"/>
      <c r="R76" s="234">
        <f t="shared" si="280"/>
        <v>0</v>
      </c>
      <c r="S76" s="220"/>
      <c r="T76" s="234">
        <f t="shared" si="281"/>
        <v>0</v>
      </c>
      <c r="U76" s="220"/>
      <c r="V76" s="234">
        <f t="shared" si="282"/>
        <v>0</v>
      </c>
      <c r="W76" s="220"/>
      <c r="X76" s="234">
        <f t="shared" si="283"/>
        <v>0</v>
      </c>
      <c r="Y76" s="220"/>
      <c r="Z76" s="234">
        <f t="shared" si="284"/>
        <v>0</v>
      </c>
      <c r="AA76" s="220"/>
      <c r="AB76" s="237">
        <f t="shared" si="285"/>
        <v>0</v>
      </c>
      <c r="AG76" s="803"/>
      <c r="AH76" s="804"/>
      <c r="AI76" s="804"/>
      <c r="AJ76" s="804"/>
      <c r="AK76" s="804"/>
      <c r="AL76" s="804"/>
      <c r="AM76" s="805"/>
      <c r="AN76" s="218"/>
      <c r="AO76" s="219"/>
      <c r="AP76" s="234">
        <f t="shared" si="286"/>
        <v>0</v>
      </c>
      <c r="AQ76" s="220"/>
      <c r="AR76" s="234">
        <f t="shared" ref="AR76:AR80" si="295">$AN76*AQ76</f>
        <v>0</v>
      </c>
      <c r="AS76" s="220"/>
      <c r="AT76" s="234">
        <f t="shared" si="287"/>
        <v>0</v>
      </c>
      <c r="AU76" s="220"/>
      <c r="AV76" s="234">
        <f t="shared" si="288"/>
        <v>0</v>
      </c>
      <c r="AW76" s="220"/>
      <c r="AX76" s="234">
        <f t="shared" si="289"/>
        <v>0</v>
      </c>
      <c r="AY76" s="220"/>
      <c r="AZ76" s="234">
        <f t="shared" si="290"/>
        <v>0</v>
      </c>
      <c r="BA76" s="220"/>
      <c r="BB76" s="234">
        <f t="shared" si="291"/>
        <v>0</v>
      </c>
      <c r="BC76" s="220"/>
      <c r="BD76" s="234">
        <f t="shared" si="292"/>
        <v>0</v>
      </c>
      <c r="BE76" s="220"/>
      <c r="BF76" s="234">
        <f t="shared" si="293"/>
        <v>0</v>
      </c>
      <c r="BG76" s="220"/>
      <c r="BH76" s="237">
        <f t="shared" si="294"/>
        <v>0</v>
      </c>
    </row>
    <row r="77" spans="1:61" ht="21" customHeight="1" x14ac:dyDescent="0.55000000000000004">
      <c r="A77" s="803"/>
      <c r="B77" s="804"/>
      <c r="C77" s="804"/>
      <c r="D77" s="804"/>
      <c r="E77" s="804"/>
      <c r="F77" s="804"/>
      <c r="G77" s="805"/>
      <c r="H77" s="218"/>
      <c r="I77" s="219"/>
      <c r="J77" s="234">
        <f t="shared" si="276"/>
        <v>0</v>
      </c>
      <c r="K77" s="220"/>
      <c r="L77" s="234">
        <f t="shared" si="277"/>
        <v>0</v>
      </c>
      <c r="M77" s="220"/>
      <c r="N77" s="234">
        <f t="shared" si="278"/>
        <v>0</v>
      </c>
      <c r="O77" s="220"/>
      <c r="P77" s="234">
        <f t="shared" si="279"/>
        <v>0</v>
      </c>
      <c r="Q77" s="220"/>
      <c r="R77" s="234">
        <f t="shared" si="280"/>
        <v>0</v>
      </c>
      <c r="S77" s="220"/>
      <c r="T77" s="234">
        <f t="shared" si="281"/>
        <v>0</v>
      </c>
      <c r="U77" s="220"/>
      <c r="V77" s="234">
        <f t="shared" si="282"/>
        <v>0</v>
      </c>
      <c r="W77" s="220"/>
      <c r="X77" s="234">
        <f t="shared" si="283"/>
        <v>0</v>
      </c>
      <c r="Y77" s="220"/>
      <c r="Z77" s="234">
        <f t="shared" si="284"/>
        <v>0</v>
      </c>
      <c r="AA77" s="220"/>
      <c r="AB77" s="237">
        <f t="shared" si="285"/>
        <v>0</v>
      </c>
      <c r="AG77" s="803"/>
      <c r="AH77" s="804"/>
      <c r="AI77" s="804"/>
      <c r="AJ77" s="804"/>
      <c r="AK77" s="804"/>
      <c r="AL77" s="804"/>
      <c r="AM77" s="805"/>
      <c r="AN77" s="218"/>
      <c r="AO77" s="219"/>
      <c r="AP77" s="234">
        <f t="shared" si="286"/>
        <v>0</v>
      </c>
      <c r="AQ77" s="220"/>
      <c r="AR77" s="234">
        <f t="shared" si="295"/>
        <v>0</v>
      </c>
      <c r="AS77" s="220"/>
      <c r="AT77" s="234">
        <f t="shared" si="287"/>
        <v>0</v>
      </c>
      <c r="AU77" s="220"/>
      <c r="AV77" s="234">
        <f t="shared" si="288"/>
        <v>0</v>
      </c>
      <c r="AW77" s="220"/>
      <c r="AX77" s="234">
        <f t="shared" si="289"/>
        <v>0</v>
      </c>
      <c r="AY77" s="220"/>
      <c r="AZ77" s="234">
        <f t="shared" si="290"/>
        <v>0</v>
      </c>
      <c r="BA77" s="220"/>
      <c r="BB77" s="234">
        <f t="shared" si="291"/>
        <v>0</v>
      </c>
      <c r="BC77" s="220"/>
      <c r="BD77" s="234">
        <f t="shared" si="292"/>
        <v>0</v>
      </c>
      <c r="BE77" s="220"/>
      <c r="BF77" s="234">
        <f t="shared" si="293"/>
        <v>0</v>
      </c>
      <c r="BG77" s="220"/>
      <c r="BH77" s="237">
        <f t="shared" si="294"/>
        <v>0</v>
      </c>
    </row>
    <row r="78" spans="1:61" ht="21" customHeight="1" x14ac:dyDescent="0.55000000000000004">
      <c r="A78" s="803"/>
      <c r="B78" s="804"/>
      <c r="C78" s="804"/>
      <c r="D78" s="804"/>
      <c r="E78" s="804"/>
      <c r="F78" s="804"/>
      <c r="G78" s="805"/>
      <c r="H78" s="218"/>
      <c r="I78" s="219"/>
      <c r="J78" s="234">
        <f t="shared" si="276"/>
        <v>0</v>
      </c>
      <c r="K78" s="220"/>
      <c r="L78" s="234">
        <f t="shared" si="277"/>
        <v>0</v>
      </c>
      <c r="M78" s="220"/>
      <c r="N78" s="234">
        <f t="shared" si="278"/>
        <v>0</v>
      </c>
      <c r="O78" s="220"/>
      <c r="P78" s="234">
        <f t="shared" si="279"/>
        <v>0</v>
      </c>
      <c r="Q78" s="220"/>
      <c r="R78" s="234">
        <f t="shared" si="280"/>
        <v>0</v>
      </c>
      <c r="S78" s="220"/>
      <c r="T78" s="234">
        <f t="shared" si="281"/>
        <v>0</v>
      </c>
      <c r="U78" s="220"/>
      <c r="V78" s="234">
        <f t="shared" si="282"/>
        <v>0</v>
      </c>
      <c r="W78" s="220"/>
      <c r="X78" s="234">
        <f t="shared" si="283"/>
        <v>0</v>
      </c>
      <c r="Y78" s="220"/>
      <c r="Z78" s="234">
        <f t="shared" si="284"/>
        <v>0</v>
      </c>
      <c r="AA78" s="220"/>
      <c r="AB78" s="237">
        <f t="shared" si="285"/>
        <v>0</v>
      </c>
      <c r="AG78" s="803"/>
      <c r="AH78" s="804"/>
      <c r="AI78" s="804"/>
      <c r="AJ78" s="804"/>
      <c r="AK78" s="804"/>
      <c r="AL78" s="804"/>
      <c r="AM78" s="805"/>
      <c r="AN78" s="218"/>
      <c r="AO78" s="219"/>
      <c r="AP78" s="234">
        <f t="shared" si="286"/>
        <v>0</v>
      </c>
      <c r="AQ78" s="220"/>
      <c r="AR78" s="234">
        <f t="shared" si="295"/>
        <v>0</v>
      </c>
      <c r="AS78" s="220"/>
      <c r="AT78" s="234">
        <f t="shared" si="287"/>
        <v>0</v>
      </c>
      <c r="AU78" s="220"/>
      <c r="AV78" s="234">
        <f t="shared" si="288"/>
        <v>0</v>
      </c>
      <c r="AW78" s="220"/>
      <c r="AX78" s="234">
        <f t="shared" si="289"/>
        <v>0</v>
      </c>
      <c r="AY78" s="220"/>
      <c r="AZ78" s="234">
        <f t="shared" si="290"/>
        <v>0</v>
      </c>
      <c r="BA78" s="220"/>
      <c r="BB78" s="234">
        <f t="shared" si="291"/>
        <v>0</v>
      </c>
      <c r="BC78" s="220"/>
      <c r="BD78" s="234">
        <f t="shared" si="292"/>
        <v>0</v>
      </c>
      <c r="BE78" s="220"/>
      <c r="BF78" s="234">
        <f t="shared" si="293"/>
        <v>0</v>
      </c>
      <c r="BG78" s="220"/>
      <c r="BH78" s="237">
        <f t="shared" si="294"/>
        <v>0</v>
      </c>
    </row>
    <row r="79" spans="1:61" ht="21" customHeight="1" x14ac:dyDescent="0.55000000000000004">
      <c r="A79" s="803"/>
      <c r="B79" s="804"/>
      <c r="C79" s="804"/>
      <c r="D79" s="804"/>
      <c r="E79" s="804"/>
      <c r="F79" s="804"/>
      <c r="G79" s="805"/>
      <c r="H79" s="218"/>
      <c r="I79" s="219"/>
      <c r="J79" s="234">
        <f t="shared" si="276"/>
        <v>0</v>
      </c>
      <c r="K79" s="220"/>
      <c r="L79" s="234">
        <f t="shared" si="277"/>
        <v>0</v>
      </c>
      <c r="M79" s="220"/>
      <c r="N79" s="234">
        <f t="shared" si="278"/>
        <v>0</v>
      </c>
      <c r="O79" s="220"/>
      <c r="P79" s="234">
        <f t="shared" si="279"/>
        <v>0</v>
      </c>
      <c r="Q79" s="220"/>
      <c r="R79" s="234">
        <f t="shared" si="280"/>
        <v>0</v>
      </c>
      <c r="S79" s="220"/>
      <c r="T79" s="234">
        <f t="shared" si="281"/>
        <v>0</v>
      </c>
      <c r="U79" s="220"/>
      <c r="V79" s="234">
        <f t="shared" si="282"/>
        <v>0</v>
      </c>
      <c r="W79" s="220"/>
      <c r="X79" s="234">
        <f t="shared" si="283"/>
        <v>0</v>
      </c>
      <c r="Y79" s="220"/>
      <c r="Z79" s="234">
        <f t="shared" si="284"/>
        <v>0</v>
      </c>
      <c r="AA79" s="220"/>
      <c r="AB79" s="237">
        <f t="shared" si="285"/>
        <v>0</v>
      </c>
      <c r="AG79" s="803"/>
      <c r="AH79" s="804"/>
      <c r="AI79" s="804"/>
      <c r="AJ79" s="804"/>
      <c r="AK79" s="804"/>
      <c r="AL79" s="804"/>
      <c r="AM79" s="805"/>
      <c r="AN79" s="218"/>
      <c r="AO79" s="219"/>
      <c r="AP79" s="234">
        <f t="shared" si="286"/>
        <v>0</v>
      </c>
      <c r="AQ79" s="220"/>
      <c r="AR79" s="234">
        <f t="shared" si="295"/>
        <v>0</v>
      </c>
      <c r="AS79" s="220"/>
      <c r="AT79" s="234">
        <f t="shared" si="287"/>
        <v>0</v>
      </c>
      <c r="AU79" s="220"/>
      <c r="AV79" s="234">
        <f t="shared" si="288"/>
        <v>0</v>
      </c>
      <c r="AW79" s="220"/>
      <c r="AX79" s="234">
        <f t="shared" si="289"/>
        <v>0</v>
      </c>
      <c r="AY79" s="220"/>
      <c r="AZ79" s="234">
        <f t="shared" si="290"/>
        <v>0</v>
      </c>
      <c r="BA79" s="220"/>
      <c r="BB79" s="234">
        <f t="shared" si="291"/>
        <v>0</v>
      </c>
      <c r="BC79" s="220"/>
      <c r="BD79" s="234">
        <f t="shared" si="292"/>
        <v>0</v>
      </c>
      <c r="BE79" s="220"/>
      <c r="BF79" s="234">
        <f t="shared" si="293"/>
        <v>0</v>
      </c>
      <c r="BG79" s="220"/>
      <c r="BH79" s="237">
        <f t="shared" si="294"/>
        <v>0</v>
      </c>
    </row>
    <row r="80" spans="1:61" ht="21" customHeight="1" thickBot="1" x14ac:dyDescent="0.6">
      <c r="A80" s="806"/>
      <c r="B80" s="807"/>
      <c r="C80" s="807"/>
      <c r="D80" s="807"/>
      <c r="E80" s="807"/>
      <c r="F80" s="807"/>
      <c r="G80" s="808"/>
      <c r="H80" s="221"/>
      <c r="I80" s="222"/>
      <c r="J80" s="235">
        <f t="shared" si="276"/>
        <v>0</v>
      </c>
      <c r="K80" s="223"/>
      <c r="L80" s="235">
        <f t="shared" si="277"/>
        <v>0</v>
      </c>
      <c r="M80" s="223"/>
      <c r="N80" s="235">
        <f t="shared" si="278"/>
        <v>0</v>
      </c>
      <c r="O80" s="223"/>
      <c r="P80" s="235">
        <f t="shared" si="279"/>
        <v>0</v>
      </c>
      <c r="Q80" s="223"/>
      <c r="R80" s="235">
        <f t="shared" si="280"/>
        <v>0</v>
      </c>
      <c r="S80" s="223"/>
      <c r="T80" s="235">
        <f t="shared" si="281"/>
        <v>0</v>
      </c>
      <c r="U80" s="223"/>
      <c r="V80" s="235">
        <f t="shared" si="282"/>
        <v>0</v>
      </c>
      <c r="W80" s="223"/>
      <c r="X80" s="235">
        <f t="shared" si="283"/>
        <v>0</v>
      </c>
      <c r="Y80" s="223"/>
      <c r="Z80" s="235">
        <f t="shared" si="284"/>
        <v>0</v>
      </c>
      <c r="AA80" s="223"/>
      <c r="AB80" s="238">
        <f t="shared" si="285"/>
        <v>0</v>
      </c>
      <c r="AG80" s="806"/>
      <c r="AH80" s="807"/>
      <c r="AI80" s="807"/>
      <c r="AJ80" s="807"/>
      <c r="AK80" s="807"/>
      <c r="AL80" s="807"/>
      <c r="AM80" s="808"/>
      <c r="AN80" s="221"/>
      <c r="AO80" s="222"/>
      <c r="AP80" s="235">
        <f t="shared" si="286"/>
        <v>0</v>
      </c>
      <c r="AQ80" s="223"/>
      <c r="AR80" s="234">
        <f t="shared" si="295"/>
        <v>0</v>
      </c>
      <c r="AS80" s="223"/>
      <c r="AT80" s="235">
        <f t="shared" si="287"/>
        <v>0</v>
      </c>
      <c r="AU80" s="223"/>
      <c r="AV80" s="235">
        <f t="shared" si="288"/>
        <v>0</v>
      </c>
      <c r="AW80" s="223"/>
      <c r="AX80" s="235">
        <f t="shared" si="289"/>
        <v>0</v>
      </c>
      <c r="AY80" s="223"/>
      <c r="AZ80" s="235">
        <f t="shared" si="290"/>
        <v>0</v>
      </c>
      <c r="BA80" s="223"/>
      <c r="BB80" s="235">
        <f t="shared" si="291"/>
        <v>0</v>
      </c>
      <c r="BC80" s="223"/>
      <c r="BD80" s="235">
        <f t="shared" si="292"/>
        <v>0</v>
      </c>
      <c r="BE80" s="223"/>
      <c r="BF80" s="235">
        <f t="shared" si="293"/>
        <v>0</v>
      </c>
      <c r="BG80" s="223"/>
      <c r="BH80" s="238">
        <f t="shared" si="294"/>
        <v>0</v>
      </c>
    </row>
    <row r="81" spans="1:61" ht="21" customHeight="1" thickTop="1" x14ac:dyDescent="0.55000000000000004">
      <c r="A81" s="798" t="s">
        <v>284</v>
      </c>
      <c r="B81" s="799"/>
      <c r="C81" s="799"/>
      <c r="D81" s="799"/>
      <c r="E81" s="799"/>
      <c r="F81" s="799"/>
      <c r="G81" s="799"/>
      <c r="H81" s="800"/>
      <c r="I81" s="212"/>
      <c r="J81" s="200">
        <f>SUM(J73:J80)</f>
        <v>0</v>
      </c>
      <c r="K81" s="224"/>
      <c r="L81" s="200">
        <f>SUM(L73:L80)</f>
        <v>0</v>
      </c>
      <c r="M81" s="224"/>
      <c r="N81" s="200">
        <f>SUM(N73:N80)</f>
        <v>0</v>
      </c>
      <c r="O81" s="224"/>
      <c r="P81" s="200">
        <f>SUM(P73:P80)</f>
        <v>0</v>
      </c>
      <c r="Q81" s="225"/>
      <c r="R81" s="200">
        <f>SUM(R73:R80)</f>
        <v>0</v>
      </c>
      <c r="S81" s="225"/>
      <c r="T81" s="200">
        <f>SUM(T73:T80)</f>
        <v>0</v>
      </c>
      <c r="U81" s="224"/>
      <c r="V81" s="200">
        <f>SUM(V73:V80)</f>
        <v>0</v>
      </c>
      <c r="W81" s="225"/>
      <c r="X81" s="200">
        <f>SUM(X73:X80)</f>
        <v>0</v>
      </c>
      <c r="Y81" s="225"/>
      <c r="Z81" s="200">
        <f>SUM(Z73:Z80)</f>
        <v>0</v>
      </c>
      <c r="AA81" s="225"/>
      <c r="AB81" s="201">
        <f>SUM(AB73:AB80)</f>
        <v>0</v>
      </c>
      <c r="AG81" s="798" t="s">
        <v>284</v>
      </c>
      <c r="AH81" s="799"/>
      <c r="AI81" s="799"/>
      <c r="AJ81" s="799"/>
      <c r="AK81" s="799"/>
      <c r="AL81" s="799"/>
      <c r="AM81" s="799"/>
      <c r="AN81" s="800"/>
      <c r="AO81" s="212"/>
      <c r="AP81" s="200">
        <f>SUM(AP73:AP80)</f>
        <v>25000</v>
      </c>
      <c r="AQ81" s="224"/>
      <c r="AR81" s="200">
        <f>SUM(AR73:AR80)</f>
        <v>20000</v>
      </c>
      <c r="AS81" s="224"/>
      <c r="AT81" s="200">
        <f>SUM(AT73:AT80)</f>
        <v>0</v>
      </c>
      <c r="AU81" s="224"/>
      <c r="AV81" s="200">
        <f>SUM(AV73:AV80)</f>
        <v>10000</v>
      </c>
      <c r="AW81" s="225"/>
      <c r="AX81" s="200">
        <f>SUM(AX73:AX80)</f>
        <v>10000</v>
      </c>
      <c r="AY81" s="225"/>
      <c r="AZ81" s="200">
        <f>SUM(AZ73:AZ80)</f>
        <v>10000</v>
      </c>
      <c r="BA81" s="224"/>
      <c r="BB81" s="200">
        <f>SUM(BB73:BB80)</f>
        <v>0</v>
      </c>
      <c r="BC81" s="225"/>
      <c r="BD81" s="200">
        <f>SUM(BD73:BD80)</f>
        <v>0</v>
      </c>
      <c r="BE81" s="225"/>
      <c r="BF81" s="200">
        <f>SUM(BF73:BF80)</f>
        <v>0</v>
      </c>
      <c r="BG81" s="225"/>
      <c r="BH81" s="201">
        <f>SUM(BH73:BH80)</f>
        <v>0</v>
      </c>
    </row>
    <row r="82" spans="1:61" ht="13.5" customHeight="1" x14ac:dyDescent="0.55000000000000004">
      <c r="A82" s="178"/>
      <c r="B82" s="178"/>
      <c r="C82" s="178"/>
      <c r="D82" s="178"/>
      <c r="E82" s="178"/>
      <c r="F82" s="178"/>
      <c r="G82" s="178"/>
      <c r="H82" s="178"/>
      <c r="I82" s="178"/>
      <c r="J82" s="177"/>
      <c r="K82" s="177"/>
      <c r="L82" s="177"/>
      <c r="M82" s="177"/>
      <c r="N82" s="177"/>
      <c r="O82" s="177"/>
      <c r="P82" s="177"/>
      <c r="Q82" s="177"/>
      <c r="R82" s="177"/>
      <c r="S82" s="177"/>
      <c r="T82" s="177"/>
      <c r="U82" s="177"/>
      <c r="V82" s="177"/>
      <c r="W82" s="177"/>
      <c r="X82" s="177"/>
      <c r="Y82" s="177"/>
      <c r="Z82" s="177"/>
      <c r="AA82" s="177"/>
      <c r="AB82" s="187"/>
      <c r="AC82" s="184"/>
      <c r="AG82" s="178"/>
      <c r="AH82" s="178"/>
      <c r="AI82" s="178"/>
      <c r="AJ82" s="178"/>
      <c r="AK82" s="178"/>
      <c r="AL82" s="178"/>
      <c r="AM82" s="178"/>
      <c r="AN82" s="178"/>
      <c r="AO82" s="178"/>
      <c r="AP82" s="177"/>
      <c r="AQ82" s="177"/>
      <c r="AR82" s="177"/>
      <c r="AS82" s="177"/>
      <c r="AT82" s="177"/>
      <c r="AU82" s="177"/>
      <c r="AV82" s="177"/>
      <c r="AW82" s="177"/>
      <c r="AX82" s="177"/>
      <c r="AY82" s="177"/>
      <c r="AZ82" s="177"/>
      <c r="BA82" s="177"/>
      <c r="BB82" s="177"/>
      <c r="BC82" s="177"/>
      <c r="BD82" s="177"/>
      <c r="BE82" s="177"/>
      <c r="BF82" s="177"/>
      <c r="BG82" s="177"/>
      <c r="BH82" s="187"/>
      <c r="BI82" s="184"/>
    </row>
    <row r="83" spans="1:61" ht="24" customHeight="1" x14ac:dyDescent="0.55000000000000004">
      <c r="A83" s="809" t="s">
        <v>285</v>
      </c>
      <c r="B83" s="809"/>
      <c r="C83" s="809"/>
      <c r="D83" s="809"/>
      <c r="E83" s="809"/>
      <c r="F83" s="809"/>
      <c r="G83" s="809"/>
      <c r="H83" s="809"/>
      <c r="I83" s="820">
        <f>J69+J81</f>
        <v>0</v>
      </c>
      <c r="J83" s="821"/>
      <c r="K83" s="819">
        <f>L69+L81</f>
        <v>0</v>
      </c>
      <c r="L83" s="820"/>
      <c r="M83" s="819">
        <f>N69+N81</f>
        <v>0</v>
      </c>
      <c r="N83" s="820"/>
      <c r="O83" s="819">
        <f>P69+P81</f>
        <v>0</v>
      </c>
      <c r="P83" s="820"/>
      <c r="Q83" s="819">
        <f>R69+R81</f>
        <v>0</v>
      </c>
      <c r="R83" s="820"/>
      <c r="S83" s="819">
        <f>T69+T81</f>
        <v>0</v>
      </c>
      <c r="T83" s="820"/>
      <c r="U83" s="819">
        <f>V69+V81</f>
        <v>0</v>
      </c>
      <c r="V83" s="820"/>
      <c r="W83" s="819">
        <f>X69+X81</f>
        <v>0</v>
      </c>
      <c r="X83" s="820"/>
      <c r="Y83" s="819">
        <f>Z69+Z81</f>
        <v>0</v>
      </c>
      <c r="Z83" s="820"/>
      <c r="AA83" s="819">
        <f>AB69+AB81</f>
        <v>0</v>
      </c>
      <c r="AB83" s="821"/>
      <c r="AG83" s="809" t="s">
        <v>285</v>
      </c>
      <c r="AH83" s="809"/>
      <c r="AI83" s="809"/>
      <c r="AJ83" s="809"/>
      <c r="AK83" s="809"/>
      <c r="AL83" s="809"/>
      <c r="AM83" s="809"/>
      <c r="AN83" s="809"/>
      <c r="AO83" s="820">
        <f>AP69+AP81</f>
        <v>235000</v>
      </c>
      <c r="AP83" s="821"/>
      <c r="AQ83" s="819">
        <f>AR69+AR81</f>
        <v>110000</v>
      </c>
      <c r="AR83" s="820"/>
      <c r="AS83" s="819">
        <f>AT69+AT81</f>
        <v>40000</v>
      </c>
      <c r="AT83" s="820"/>
      <c r="AU83" s="819">
        <f>AV69+AV81</f>
        <v>55000</v>
      </c>
      <c r="AV83" s="820"/>
      <c r="AW83" s="819">
        <f>AX69+AX81</f>
        <v>120000</v>
      </c>
      <c r="AX83" s="820"/>
      <c r="AY83" s="819">
        <f>AZ69+AZ81</f>
        <v>10000</v>
      </c>
      <c r="AZ83" s="820"/>
      <c r="BA83" s="819">
        <f>BB69+BB81</f>
        <v>0</v>
      </c>
      <c r="BB83" s="820"/>
      <c r="BC83" s="819">
        <f>BD69+BD81</f>
        <v>0</v>
      </c>
      <c r="BD83" s="820"/>
      <c r="BE83" s="819">
        <f>BF69+BF81</f>
        <v>0</v>
      </c>
      <c r="BF83" s="820"/>
      <c r="BG83" s="819">
        <f>BH69+BH81</f>
        <v>0</v>
      </c>
      <c r="BH83" s="821"/>
    </row>
    <row r="84" spans="1:61" ht="13.5" customHeight="1" x14ac:dyDescent="0.55000000000000004">
      <c r="A84" s="176"/>
      <c r="B84" s="176"/>
      <c r="C84" s="176"/>
      <c r="D84" s="176"/>
      <c r="E84" s="176"/>
      <c r="F84" s="176"/>
      <c r="G84" s="176"/>
      <c r="H84" s="176"/>
      <c r="I84" s="176"/>
      <c r="J84" s="182"/>
      <c r="K84" s="182"/>
      <c r="L84" s="182"/>
      <c r="M84" s="182"/>
      <c r="N84" s="182"/>
      <c r="O84" s="182"/>
      <c r="P84" s="182"/>
      <c r="Q84" s="182"/>
      <c r="R84" s="182"/>
      <c r="S84" s="182"/>
      <c r="T84" s="182"/>
      <c r="U84" s="182"/>
      <c r="V84" s="182"/>
      <c r="W84" s="182"/>
      <c r="X84" s="182"/>
      <c r="Y84" s="182"/>
      <c r="Z84" s="182"/>
      <c r="AA84" s="182"/>
      <c r="AB84" s="183"/>
      <c r="AC84" s="184"/>
      <c r="AG84" s="176"/>
      <c r="AH84" s="176"/>
      <c r="AI84" s="176"/>
      <c r="AJ84" s="176"/>
      <c r="AK84" s="176"/>
      <c r="AL84" s="176"/>
      <c r="AM84" s="176"/>
      <c r="AN84" s="176"/>
      <c r="AO84" s="176"/>
      <c r="AP84" s="182"/>
      <c r="AQ84" s="182"/>
      <c r="AR84" s="182"/>
      <c r="AS84" s="182"/>
      <c r="AT84" s="182"/>
      <c r="AU84" s="182"/>
      <c r="AV84" s="182"/>
      <c r="AW84" s="182"/>
      <c r="AX84" s="182"/>
      <c r="AY84" s="182"/>
      <c r="AZ84" s="182"/>
      <c r="BA84" s="182"/>
      <c r="BB84" s="182"/>
      <c r="BC84" s="182"/>
      <c r="BD84" s="182"/>
      <c r="BE84" s="182"/>
      <c r="BF84" s="182"/>
      <c r="BG84" s="182"/>
      <c r="BH84" s="183"/>
      <c r="BI84" s="184"/>
    </row>
    <row r="85" spans="1:61" x14ac:dyDescent="0.2">
      <c r="AH85" s="340" t="s">
        <v>256</v>
      </c>
      <c r="AI85" s="176"/>
      <c r="AJ85" s="176"/>
      <c r="AK85" s="176"/>
      <c r="AL85" s="176"/>
      <c r="AM85" s="176"/>
      <c r="AN85" s="176"/>
      <c r="AO85" s="344" t="s">
        <v>275</v>
      </c>
      <c r="AQ85" s="182"/>
      <c r="AS85" s="182"/>
      <c r="AU85" s="182"/>
      <c r="AW85" s="182"/>
      <c r="AX85" s="182"/>
      <c r="AY85" s="182"/>
      <c r="AZ85" s="182"/>
      <c r="BA85" s="182"/>
      <c r="BC85" s="182"/>
      <c r="BD85" s="182"/>
      <c r="BE85" s="182"/>
      <c r="BF85" s="182"/>
      <c r="BG85" s="182"/>
      <c r="BH85" s="183"/>
    </row>
    <row r="86" spans="1:61" ht="12" customHeight="1" x14ac:dyDescent="0.55000000000000004">
      <c r="A86" s="828" t="s">
        <v>276</v>
      </c>
      <c r="B86" s="968"/>
      <c r="C86" s="969"/>
      <c r="D86" s="186"/>
      <c r="E86" s="186"/>
      <c r="F86" s="186"/>
      <c r="G86" s="186"/>
      <c r="H86" s="834" t="s">
        <v>277</v>
      </c>
      <c r="I86" s="822">
        <f>$I$8</f>
        <v>0</v>
      </c>
      <c r="J86" s="822"/>
      <c r="K86" s="822">
        <f>$K$8</f>
        <v>0</v>
      </c>
      <c r="L86" s="822"/>
      <c r="M86" s="822">
        <f>$M$8</f>
        <v>0</v>
      </c>
      <c r="N86" s="822"/>
      <c r="O86" s="822">
        <f>$O$8</f>
        <v>0</v>
      </c>
      <c r="P86" s="822"/>
      <c r="Q86" s="822">
        <f>$Q$8</f>
        <v>0</v>
      </c>
      <c r="R86" s="822"/>
      <c r="S86" s="822">
        <f>$S$8</f>
        <v>0</v>
      </c>
      <c r="T86" s="822"/>
      <c r="U86" s="822">
        <f>$U$8</f>
        <v>0</v>
      </c>
      <c r="V86" s="822"/>
      <c r="W86" s="822">
        <f>$W$8</f>
        <v>0</v>
      </c>
      <c r="X86" s="822"/>
      <c r="Y86" s="822">
        <f>$Y$8</f>
        <v>0</v>
      </c>
      <c r="Z86" s="822"/>
      <c r="AA86" s="822">
        <f>$AA$8</f>
        <v>0</v>
      </c>
      <c r="AB86" s="822"/>
      <c r="AG86" s="828" t="s">
        <v>276</v>
      </c>
      <c r="AH86" s="830" t="s">
        <v>467</v>
      </c>
      <c r="AI86" s="831"/>
      <c r="AJ86" s="186"/>
      <c r="AK86" s="186"/>
      <c r="AL86" s="186"/>
      <c r="AM86" s="186"/>
      <c r="AN86" s="834" t="s">
        <v>277</v>
      </c>
      <c r="AO86" s="822" t="str">
        <f>AO$8</f>
        <v>A</v>
      </c>
      <c r="AP86" s="822"/>
      <c r="AQ86" s="822" t="str">
        <f t="shared" ref="AQ86" si="296">AQ$8</f>
        <v>B</v>
      </c>
      <c r="AR86" s="822"/>
      <c r="AS86" s="822" t="str">
        <f t="shared" ref="AS86" si="297">AS$8</f>
        <v>C</v>
      </c>
      <c r="AT86" s="822"/>
      <c r="AU86" s="822" t="str">
        <f t="shared" ref="AU86" si="298">AU$8</f>
        <v>D</v>
      </c>
      <c r="AV86" s="822"/>
      <c r="AW86" s="822" t="str">
        <f t="shared" ref="AW86" si="299">AW$8</f>
        <v>E</v>
      </c>
      <c r="AX86" s="822"/>
      <c r="AY86" s="822" t="str">
        <f t="shared" ref="AY86" si="300">AY$8</f>
        <v>F</v>
      </c>
      <c r="AZ86" s="822"/>
      <c r="BA86" s="822">
        <f t="shared" ref="BA86" si="301">BA$8</f>
        <v>0</v>
      </c>
      <c r="BB86" s="822"/>
      <c r="BC86" s="822">
        <f t="shared" ref="BC86" si="302">BC$8</f>
        <v>0</v>
      </c>
      <c r="BD86" s="822"/>
      <c r="BE86" s="822">
        <f t="shared" ref="BE86" si="303">BE$8</f>
        <v>0</v>
      </c>
      <c r="BF86" s="822"/>
      <c r="BG86" s="822">
        <f t="shared" ref="BG86" si="304">BG$8</f>
        <v>0</v>
      </c>
      <c r="BH86" s="822"/>
    </row>
    <row r="87" spans="1:61" ht="12" customHeight="1" x14ac:dyDescent="0.55000000000000004">
      <c r="A87" s="829"/>
      <c r="B87" s="970"/>
      <c r="C87" s="971"/>
      <c r="D87" s="187"/>
      <c r="E87" s="187"/>
      <c r="F87" s="187"/>
      <c r="G87" s="187"/>
      <c r="H87" s="835"/>
      <c r="I87" s="823"/>
      <c r="J87" s="823"/>
      <c r="K87" s="823"/>
      <c r="L87" s="823"/>
      <c r="M87" s="823"/>
      <c r="N87" s="823"/>
      <c r="O87" s="823"/>
      <c r="P87" s="823"/>
      <c r="Q87" s="823"/>
      <c r="R87" s="823"/>
      <c r="S87" s="823"/>
      <c r="T87" s="823"/>
      <c r="U87" s="823"/>
      <c r="V87" s="823"/>
      <c r="W87" s="823"/>
      <c r="X87" s="823"/>
      <c r="Y87" s="823"/>
      <c r="Z87" s="823"/>
      <c r="AA87" s="823"/>
      <c r="AB87" s="823"/>
      <c r="AG87" s="829"/>
      <c r="AH87" s="832"/>
      <c r="AI87" s="833"/>
      <c r="AJ87" s="187"/>
      <c r="AK87" s="187"/>
      <c r="AL87" s="187"/>
      <c r="AM87" s="187"/>
      <c r="AN87" s="835"/>
      <c r="AO87" s="823"/>
      <c r="AP87" s="823"/>
      <c r="AQ87" s="823"/>
      <c r="AR87" s="823"/>
      <c r="AS87" s="823"/>
      <c r="AT87" s="823"/>
      <c r="AU87" s="823"/>
      <c r="AV87" s="823"/>
      <c r="AW87" s="823"/>
      <c r="AX87" s="823"/>
      <c r="AY87" s="823"/>
      <c r="AZ87" s="823"/>
      <c r="BA87" s="823"/>
      <c r="BB87" s="823"/>
      <c r="BC87" s="823"/>
      <c r="BD87" s="823"/>
      <c r="BE87" s="823"/>
      <c r="BF87" s="823"/>
      <c r="BG87" s="823"/>
      <c r="BH87" s="823"/>
    </row>
    <row r="88" spans="1:61" ht="22.25" customHeight="1" thickBot="1" x14ac:dyDescent="0.25">
      <c r="A88" s="824" t="s">
        <v>292</v>
      </c>
      <c r="B88" s="824"/>
      <c r="C88" s="824"/>
      <c r="D88" s="824"/>
      <c r="E88" s="824"/>
      <c r="F88" s="824"/>
      <c r="G88" s="824"/>
      <c r="H88" s="178"/>
      <c r="I88" s="188"/>
      <c r="J88" s="188"/>
      <c r="K88" s="189"/>
      <c r="L88" s="189"/>
      <c r="M88" s="189"/>
      <c r="N88" s="189"/>
      <c r="O88" s="189"/>
      <c r="P88" s="189"/>
      <c r="Q88" s="189"/>
      <c r="R88" s="189"/>
      <c r="S88" s="189"/>
      <c r="T88" s="189"/>
      <c r="U88" s="190"/>
      <c r="V88" s="190"/>
      <c r="W88" s="190"/>
      <c r="X88" s="190"/>
      <c r="Y88" s="190"/>
      <c r="Z88" s="190"/>
      <c r="AA88" s="190"/>
      <c r="AB88" s="190"/>
      <c r="AG88" s="824" t="s">
        <v>292</v>
      </c>
      <c r="AH88" s="824"/>
      <c r="AI88" s="824"/>
      <c r="AJ88" s="824"/>
      <c r="AK88" s="824"/>
      <c r="AL88" s="824"/>
      <c r="AM88" s="824"/>
      <c r="AN88" s="178"/>
      <c r="AO88" s="188"/>
      <c r="AP88" s="188"/>
      <c r="AQ88" s="189"/>
      <c r="AR88" s="189"/>
      <c r="AS88" s="189"/>
      <c r="AT88" s="189"/>
      <c r="AU88" s="189"/>
      <c r="AV88" s="189"/>
      <c r="AW88" s="189"/>
      <c r="AX88" s="189"/>
      <c r="AY88" s="189"/>
      <c r="AZ88" s="189"/>
      <c r="BA88" s="190"/>
      <c r="BB88" s="190"/>
      <c r="BC88" s="190"/>
      <c r="BD88" s="190"/>
      <c r="BE88" s="190"/>
      <c r="BF88" s="190"/>
      <c r="BG88" s="190"/>
      <c r="BH88" s="190"/>
    </row>
    <row r="89" spans="1:61" ht="20.399999999999999" customHeight="1" thickBot="1" x14ac:dyDescent="0.6">
      <c r="A89" s="338"/>
      <c r="B89" s="346" t="s">
        <v>293</v>
      </c>
      <c r="C89" s="191"/>
      <c r="D89" s="192"/>
      <c r="E89" s="192"/>
      <c r="F89" s="192"/>
      <c r="G89" s="193"/>
      <c r="H89" s="178"/>
      <c r="I89" s="801" t="s">
        <v>278</v>
      </c>
      <c r="J89" s="801"/>
      <c r="K89" s="801" t="s">
        <v>278</v>
      </c>
      <c r="L89" s="801"/>
      <c r="M89" s="801" t="s">
        <v>278</v>
      </c>
      <c r="N89" s="801"/>
      <c r="O89" s="801" t="s">
        <v>278</v>
      </c>
      <c r="P89" s="801"/>
      <c r="Q89" s="801" t="s">
        <v>278</v>
      </c>
      <c r="R89" s="801"/>
      <c r="S89" s="801" t="s">
        <v>278</v>
      </c>
      <c r="T89" s="801"/>
      <c r="U89" s="801" t="s">
        <v>278</v>
      </c>
      <c r="V89" s="801"/>
      <c r="W89" s="801" t="s">
        <v>278</v>
      </c>
      <c r="X89" s="801"/>
      <c r="Y89" s="801" t="s">
        <v>278</v>
      </c>
      <c r="Z89" s="801"/>
      <c r="AA89" s="801" t="s">
        <v>278</v>
      </c>
      <c r="AB89" s="801"/>
      <c r="AG89" s="345" t="s">
        <v>428</v>
      </c>
      <c r="AH89" s="346" t="s">
        <v>293</v>
      </c>
      <c r="AI89" s="191"/>
      <c r="AJ89" s="192"/>
      <c r="AK89" s="192"/>
      <c r="AL89" s="192"/>
      <c r="AM89" s="193"/>
      <c r="AN89" s="178"/>
      <c r="AO89" s="801" t="s">
        <v>278</v>
      </c>
      <c r="AP89" s="801"/>
      <c r="AQ89" s="801" t="s">
        <v>278</v>
      </c>
      <c r="AR89" s="801"/>
      <c r="AS89" s="801" t="s">
        <v>278</v>
      </c>
      <c r="AT89" s="801"/>
      <c r="AU89" s="801" t="s">
        <v>278</v>
      </c>
      <c r="AV89" s="801"/>
      <c r="AW89" s="801" t="s">
        <v>278</v>
      </c>
      <c r="AX89" s="801"/>
      <c r="AY89" s="801" t="s">
        <v>278</v>
      </c>
      <c r="AZ89" s="801"/>
      <c r="BA89" s="801" t="s">
        <v>278</v>
      </c>
      <c r="BB89" s="801"/>
      <c r="BC89" s="801" t="s">
        <v>278</v>
      </c>
      <c r="BD89" s="801"/>
      <c r="BE89" s="801" t="s">
        <v>278</v>
      </c>
      <c r="BF89" s="801"/>
      <c r="BG89" s="801" t="s">
        <v>278</v>
      </c>
      <c r="BH89" s="801"/>
    </row>
    <row r="90" spans="1:61" ht="23.25" customHeight="1" x14ac:dyDescent="0.2">
      <c r="A90" s="178"/>
      <c r="B90" s="347" t="s">
        <v>294</v>
      </c>
      <c r="C90" s="178"/>
      <c r="D90" s="155"/>
      <c r="E90" s="348" t="s">
        <v>295</v>
      </c>
      <c r="F90" s="178"/>
      <c r="G90" s="178"/>
      <c r="H90" s="178"/>
      <c r="I90" s="802"/>
      <c r="J90" s="802"/>
      <c r="K90" s="802"/>
      <c r="L90" s="802"/>
      <c r="M90" s="802"/>
      <c r="N90" s="802"/>
      <c r="O90" s="802"/>
      <c r="P90" s="802"/>
      <c r="Q90" s="802"/>
      <c r="R90" s="802"/>
      <c r="S90" s="802"/>
      <c r="T90" s="802"/>
      <c r="U90" s="802"/>
      <c r="V90" s="802"/>
      <c r="W90" s="802"/>
      <c r="X90" s="802"/>
      <c r="Y90" s="802"/>
      <c r="Z90" s="802"/>
      <c r="AA90" s="802"/>
      <c r="AB90" s="802"/>
      <c r="AG90" s="178"/>
      <c r="AH90" s="347" t="s">
        <v>294</v>
      </c>
      <c r="AI90" s="178"/>
      <c r="AJ90" s="155"/>
      <c r="AK90" s="348" t="s">
        <v>295</v>
      </c>
      <c r="AL90" s="178"/>
      <c r="AM90" s="178"/>
      <c r="AN90" s="178"/>
      <c r="AO90" s="802"/>
      <c r="AP90" s="802"/>
      <c r="AQ90" s="802"/>
      <c r="AR90" s="802"/>
      <c r="AS90" s="802"/>
      <c r="AT90" s="802"/>
      <c r="AU90" s="802"/>
      <c r="AV90" s="802"/>
      <c r="AW90" s="802"/>
      <c r="AX90" s="802"/>
      <c r="AY90" s="802"/>
      <c r="AZ90" s="802"/>
      <c r="BA90" s="802"/>
      <c r="BB90" s="802"/>
      <c r="BC90" s="802"/>
      <c r="BD90" s="802"/>
      <c r="BE90" s="802"/>
      <c r="BF90" s="802"/>
      <c r="BG90" s="802"/>
      <c r="BH90" s="802"/>
    </row>
    <row r="91" spans="1:61" ht="14" customHeight="1" x14ac:dyDescent="0.55000000000000004">
      <c r="A91" s="796" t="s">
        <v>279</v>
      </c>
      <c r="B91" s="797"/>
      <c r="C91" s="797"/>
      <c r="D91" s="797"/>
      <c r="E91" s="797"/>
      <c r="F91" s="797"/>
      <c r="G91" s="797"/>
      <c r="H91" s="797"/>
      <c r="I91" s="797"/>
      <c r="J91" s="797"/>
      <c r="K91" s="797"/>
      <c r="L91" s="797"/>
      <c r="M91" s="797"/>
      <c r="N91" s="797"/>
      <c r="O91" s="797"/>
      <c r="P91" s="797"/>
      <c r="Q91" s="797"/>
      <c r="R91" s="797"/>
      <c r="S91" s="797"/>
      <c r="T91" s="797"/>
      <c r="U91" s="797"/>
      <c r="V91" s="797"/>
      <c r="W91" s="797"/>
      <c r="X91" s="797"/>
      <c r="Y91" s="797"/>
      <c r="Z91" s="797"/>
      <c r="AA91" s="797"/>
      <c r="AB91" s="797"/>
      <c r="AC91" s="194"/>
      <c r="AG91" s="796" t="s">
        <v>279</v>
      </c>
      <c r="AH91" s="797"/>
      <c r="AI91" s="797"/>
      <c r="AJ91" s="797"/>
      <c r="AK91" s="797"/>
      <c r="AL91" s="797"/>
      <c r="AM91" s="797"/>
      <c r="AN91" s="797"/>
      <c r="AO91" s="797"/>
      <c r="AP91" s="797"/>
      <c r="AQ91" s="797"/>
      <c r="AR91" s="797"/>
      <c r="AS91" s="797"/>
      <c r="AT91" s="797"/>
      <c r="AU91" s="797"/>
      <c r="AV91" s="797"/>
      <c r="AW91" s="797"/>
      <c r="AX91" s="797"/>
      <c r="AY91" s="797"/>
      <c r="AZ91" s="797"/>
      <c r="BA91" s="797"/>
      <c r="BB91" s="797"/>
      <c r="BC91" s="797"/>
      <c r="BD91" s="797"/>
      <c r="BE91" s="797"/>
      <c r="BF91" s="797"/>
      <c r="BG91" s="797"/>
      <c r="BH91" s="797"/>
      <c r="BI91" s="194"/>
    </row>
    <row r="92" spans="1:61" ht="29.4" customHeight="1" thickBot="1" x14ac:dyDescent="0.6">
      <c r="A92" s="349" t="s">
        <v>296</v>
      </c>
      <c r="B92" s="350" t="s">
        <v>280</v>
      </c>
      <c r="C92" s="350" t="s">
        <v>258</v>
      </c>
      <c r="D92" s="351" t="s">
        <v>259</v>
      </c>
      <c r="E92" s="351" t="s">
        <v>297</v>
      </c>
      <c r="F92" s="351" t="s">
        <v>298</v>
      </c>
      <c r="G92" s="351" t="s">
        <v>299</v>
      </c>
      <c r="H92" s="352" t="s">
        <v>281</v>
      </c>
      <c r="I92" s="353" t="s">
        <v>282</v>
      </c>
      <c r="J92" s="354" t="s">
        <v>283</v>
      </c>
      <c r="K92" s="353" t="s">
        <v>282</v>
      </c>
      <c r="L92" s="354" t="s">
        <v>283</v>
      </c>
      <c r="M92" s="353" t="s">
        <v>282</v>
      </c>
      <c r="N92" s="354" t="s">
        <v>283</v>
      </c>
      <c r="O92" s="353" t="s">
        <v>282</v>
      </c>
      <c r="P92" s="354" t="s">
        <v>283</v>
      </c>
      <c r="Q92" s="353" t="s">
        <v>282</v>
      </c>
      <c r="R92" s="354" t="s">
        <v>283</v>
      </c>
      <c r="S92" s="353" t="s">
        <v>282</v>
      </c>
      <c r="T92" s="354" t="s">
        <v>283</v>
      </c>
      <c r="U92" s="353" t="s">
        <v>282</v>
      </c>
      <c r="V92" s="354" t="s">
        <v>283</v>
      </c>
      <c r="W92" s="353" t="s">
        <v>282</v>
      </c>
      <c r="X92" s="354" t="s">
        <v>283</v>
      </c>
      <c r="Y92" s="353" t="s">
        <v>282</v>
      </c>
      <c r="Z92" s="354" t="s">
        <v>283</v>
      </c>
      <c r="AA92" s="353" t="s">
        <v>282</v>
      </c>
      <c r="AB92" s="353" t="s">
        <v>283</v>
      </c>
      <c r="AG92" s="349" t="s">
        <v>296</v>
      </c>
      <c r="AH92" s="350" t="s">
        <v>280</v>
      </c>
      <c r="AI92" s="350" t="s">
        <v>258</v>
      </c>
      <c r="AJ92" s="351" t="s">
        <v>259</v>
      </c>
      <c r="AK92" s="351" t="s">
        <v>297</v>
      </c>
      <c r="AL92" s="351" t="s">
        <v>298</v>
      </c>
      <c r="AM92" s="351" t="s">
        <v>299</v>
      </c>
      <c r="AN92" s="352" t="s">
        <v>281</v>
      </c>
      <c r="AO92" s="353" t="s">
        <v>282</v>
      </c>
      <c r="AP92" s="354" t="s">
        <v>283</v>
      </c>
      <c r="AQ92" s="353" t="s">
        <v>282</v>
      </c>
      <c r="AR92" s="354" t="s">
        <v>283</v>
      </c>
      <c r="AS92" s="353" t="s">
        <v>282</v>
      </c>
      <c r="AT92" s="354" t="s">
        <v>283</v>
      </c>
      <c r="AU92" s="353" t="s">
        <v>282</v>
      </c>
      <c r="AV92" s="354" t="s">
        <v>283</v>
      </c>
      <c r="AW92" s="353" t="s">
        <v>282</v>
      </c>
      <c r="AX92" s="354" t="s">
        <v>283</v>
      </c>
      <c r="AY92" s="353" t="s">
        <v>282</v>
      </c>
      <c r="AZ92" s="354" t="s">
        <v>283</v>
      </c>
      <c r="BA92" s="353" t="s">
        <v>282</v>
      </c>
      <c r="BB92" s="354" t="s">
        <v>283</v>
      </c>
      <c r="BC92" s="353" t="s">
        <v>282</v>
      </c>
      <c r="BD92" s="354" t="s">
        <v>283</v>
      </c>
      <c r="BE92" s="353" t="s">
        <v>282</v>
      </c>
      <c r="BF92" s="354" t="s">
        <v>283</v>
      </c>
      <c r="BG92" s="353" t="s">
        <v>282</v>
      </c>
      <c r="BH92" s="353" t="s">
        <v>283</v>
      </c>
    </row>
    <row r="93" spans="1:61" ht="21" customHeight="1" thickTop="1" x14ac:dyDescent="0.55000000000000004">
      <c r="A93" s="195"/>
      <c r="B93" s="196"/>
      <c r="C93" s="196"/>
      <c r="D93" s="197"/>
      <c r="E93" s="278"/>
      <c r="F93" s="198"/>
      <c r="G93" s="199" t="str">
        <f>IF(OR(E93="",F93=""),"",ROUNDDOWN(F93/1000/E93,1))</f>
        <v/>
      </c>
      <c r="H93" s="246"/>
      <c r="I93" s="249"/>
      <c r="J93" s="229">
        <f t="shared" ref="J93:J106" si="305">H93*I93</f>
        <v>0</v>
      </c>
      <c r="K93" s="249"/>
      <c r="L93" s="229">
        <f t="shared" ref="L93:L106" si="306">H93*K93</f>
        <v>0</v>
      </c>
      <c r="M93" s="249"/>
      <c r="N93" s="229">
        <f t="shared" ref="N93:N106" si="307">H93*M93</f>
        <v>0</v>
      </c>
      <c r="O93" s="249"/>
      <c r="P93" s="229">
        <f t="shared" ref="P93:P106" si="308">H93*O93</f>
        <v>0</v>
      </c>
      <c r="Q93" s="249"/>
      <c r="R93" s="229">
        <f t="shared" ref="R93:R106" si="309">H93*Q93</f>
        <v>0</v>
      </c>
      <c r="S93" s="249"/>
      <c r="T93" s="229">
        <f t="shared" ref="T93:T106" si="310">H93*S93</f>
        <v>0</v>
      </c>
      <c r="U93" s="249"/>
      <c r="V93" s="229">
        <f t="shared" ref="V93:V106" si="311">H93*U93</f>
        <v>0</v>
      </c>
      <c r="W93" s="249"/>
      <c r="X93" s="229">
        <f t="shared" ref="X93:X106" si="312">H93*W93</f>
        <v>0</v>
      </c>
      <c r="Y93" s="249"/>
      <c r="Z93" s="229">
        <f t="shared" ref="Z93:Z106" si="313">H93*Y93</f>
        <v>0</v>
      </c>
      <c r="AA93" s="249"/>
      <c r="AB93" s="231">
        <f t="shared" ref="AB93:AB106" si="314">H93*AA93</f>
        <v>0</v>
      </c>
      <c r="AG93" s="355" t="s">
        <v>473</v>
      </c>
      <c r="AH93" s="282"/>
      <c r="AI93" s="356" t="s">
        <v>432</v>
      </c>
      <c r="AJ93" s="357" t="s">
        <v>474</v>
      </c>
      <c r="AK93" s="278"/>
      <c r="AL93" s="198"/>
      <c r="AM93" s="199" t="str">
        <f>IF(OR(AK93="",AL93=""),"",ROUNDDOWN(AL93/1000/AK93,1))</f>
        <v/>
      </c>
      <c r="AN93" s="365">
        <v>260000</v>
      </c>
      <c r="AO93" s="363">
        <v>4</v>
      </c>
      <c r="AP93" s="229">
        <f t="shared" ref="AP93:AP106" si="315">AN93*AO93</f>
        <v>1040000</v>
      </c>
      <c r="AQ93" s="363">
        <v>4</v>
      </c>
      <c r="AR93" s="229">
        <f t="shared" ref="AR93:AR106" si="316">AN93*AQ93</f>
        <v>1040000</v>
      </c>
      <c r="AS93" s="249"/>
      <c r="AT93" s="229">
        <f t="shared" ref="AT93:AT106" si="317">AN93*AS93</f>
        <v>0</v>
      </c>
      <c r="AU93" s="249"/>
      <c r="AV93" s="229">
        <f t="shared" ref="AV93:AV106" si="318">AN93*AU93</f>
        <v>0</v>
      </c>
      <c r="AW93" s="363">
        <v>2</v>
      </c>
      <c r="AX93" s="229">
        <f t="shared" ref="AX93:AX106" si="319">AN93*AW93</f>
        <v>520000</v>
      </c>
      <c r="AY93" s="249"/>
      <c r="AZ93" s="229">
        <f t="shared" ref="AZ93:AZ106" si="320">AN93*AY93</f>
        <v>0</v>
      </c>
      <c r="BA93" s="249"/>
      <c r="BB93" s="229">
        <f t="shared" ref="BB93:BB106" si="321">AN93*BA93</f>
        <v>0</v>
      </c>
      <c r="BC93" s="249"/>
      <c r="BD93" s="229">
        <f t="shared" ref="BD93:BD106" si="322">AN93*BC93</f>
        <v>0</v>
      </c>
      <c r="BE93" s="249"/>
      <c r="BF93" s="229">
        <f t="shared" ref="BF93:BF106" si="323">AN93*BE93</f>
        <v>0</v>
      </c>
      <c r="BG93" s="249"/>
      <c r="BH93" s="231">
        <f t="shared" ref="BH93:BH106" si="324">AN93*BG93</f>
        <v>0</v>
      </c>
    </row>
    <row r="94" spans="1:61" ht="21" customHeight="1" x14ac:dyDescent="0.55000000000000004">
      <c r="A94" s="202"/>
      <c r="B94" s="203"/>
      <c r="C94" s="203"/>
      <c r="D94" s="204"/>
      <c r="E94" s="279"/>
      <c r="F94" s="205"/>
      <c r="G94" s="206" t="str">
        <f t="shared" ref="G94:G106" si="325">IF(OR(E94="",F94=""),"",ROUNDDOWN(F94/1000/E94,1))</f>
        <v/>
      </c>
      <c r="H94" s="247"/>
      <c r="I94" s="250"/>
      <c r="J94" s="227">
        <f t="shared" si="305"/>
        <v>0</v>
      </c>
      <c r="K94" s="250"/>
      <c r="L94" s="227">
        <f t="shared" si="306"/>
        <v>0</v>
      </c>
      <c r="M94" s="250"/>
      <c r="N94" s="227">
        <f t="shared" si="307"/>
        <v>0</v>
      </c>
      <c r="O94" s="250"/>
      <c r="P94" s="227">
        <f t="shared" si="308"/>
        <v>0</v>
      </c>
      <c r="Q94" s="250"/>
      <c r="R94" s="227">
        <f t="shared" si="309"/>
        <v>0</v>
      </c>
      <c r="S94" s="250"/>
      <c r="T94" s="227">
        <f t="shared" si="310"/>
        <v>0</v>
      </c>
      <c r="U94" s="250"/>
      <c r="V94" s="227">
        <f t="shared" si="311"/>
        <v>0</v>
      </c>
      <c r="W94" s="250"/>
      <c r="X94" s="227">
        <f t="shared" si="312"/>
        <v>0</v>
      </c>
      <c r="Y94" s="250"/>
      <c r="Z94" s="227">
        <f t="shared" si="313"/>
        <v>0</v>
      </c>
      <c r="AA94" s="250"/>
      <c r="AB94" s="228">
        <f t="shared" si="314"/>
        <v>0</v>
      </c>
      <c r="AG94" s="281"/>
      <c r="AH94" s="283"/>
      <c r="AI94" s="283"/>
      <c r="AJ94" s="281"/>
      <c r="AK94" s="279"/>
      <c r="AL94" s="205"/>
      <c r="AM94" s="206" t="str">
        <f t="shared" ref="AM94:AM106" si="326">IF(OR(AK94="",AL94=""),"",ROUNDDOWN(AL94/1000/AK94,1))</f>
        <v/>
      </c>
      <c r="AN94" s="247"/>
      <c r="AO94" s="250"/>
      <c r="AP94" s="227">
        <f t="shared" si="315"/>
        <v>0</v>
      </c>
      <c r="AQ94" s="250"/>
      <c r="AR94" s="227">
        <f t="shared" si="316"/>
        <v>0</v>
      </c>
      <c r="AS94" s="250"/>
      <c r="AT94" s="227">
        <f t="shared" si="317"/>
        <v>0</v>
      </c>
      <c r="AU94" s="250"/>
      <c r="AV94" s="227">
        <f t="shared" si="318"/>
        <v>0</v>
      </c>
      <c r="AW94" s="250"/>
      <c r="AX94" s="227">
        <f t="shared" si="319"/>
        <v>0</v>
      </c>
      <c r="AY94" s="250"/>
      <c r="AZ94" s="227">
        <f t="shared" si="320"/>
        <v>0</v>
      </c>
      <c r="BA94" s="250"/>
      <c r="BB94" s="227">
        <f t="shared" si="321"/>
        <v>0</v>
      </c>
      <c r="BC94" s="250"/>
      <c r="BD94" s="227">
        <f t="shared" si="322"/>
        <v>0</v>
      </c>
      <c r="BE94" s="250"/>
      <c r="BF94" s="227">
        <f t="shared" si="323"/>
        <v>0</v>
      </c>
      <c r="BG94" s="250"/>
      <c r="BH94" s="228">
        <f t="shared" si="324"/>
        <v>0</v>
      </c>
    </row>
    <row r="95" spans="1:61" ht="21" customHeight="1" x14ac:dyDescent="0.55000000000000004">
      <c r="A95" s="202"/>
      <c r="B95" s="203"/>
      <c r="C95" s="203"/>
      <c r="D95" s="204"/>
      <c r="E95" s="279"/>
      <c r="F95" s="205"/>
      <c r="G95" s="206" t="str">
        <f t="shared" si="325"/>
        <v/>
      </c>
      <c r="H95" s="247"/>
      <c r="I95" s="250"/>
      <c r="J95" s="227">
        <f t="shared" si="305"/>
        <v>0</v>
      </c>
      <c r="K95" s="250"/>
      <c r="L95" s="227">
        <f t="shared" si="306"/>
        <v>0</v>
      </c>
      <c r="M95" s="250"/>
      <c r="N95" s="227">
        <f t="shared" si="307"/>
        <v>0</v>
      </c>
      <c r="O95" s="250"/>
      <c r="P95" s="227">
        <f t="shared" si="308"/>
        <v>0</v>
      </c>
      <c r="Q95" s="250"/>
      <c r="R95" s="227">
        <f t="shared" si="309"/>
        <v>0</v>
      </c>
      <c r="S95" s="250"/>
      <c r="T95" s="227">
        <f t="shared" si="310"/>
        <v>0</v>
      </c>
      <c r="U95" s="250"/>
      <c r="V95" s="227">
        <f t="shared" si="311"/>
        <v>0</v>
      </c>
      <c r="W95" s="250"/>
      <c r="X95" s="227">
        <f t="shared" si="312"/>
        <v>0</v>
      </c>
      <c r="Y95" s="250"/>
      <c r="Z95" s="227">
        <f t="shared" si="313"/>
        <v>0</v>
      </c>
      <c r="AA95" s="250"/>
      <c r="AB95" s="228">
        <f t="shared" si="314"/>
        <v>0</v>
      </c>
      <c r="AG95" s="281"/>
      <c r="AH95" s="283"/>
      <c r="AI95" s="291"/>
      <c r="AJ95" s="281"/>
      <c r="AK95" s="279"/>
      <c r="AL95" s="205"/>
      <c r="AM95" s="206" t="str">
        <f t="shared" si="326"/>
        <v/>
      </c>
      <c r="AN95" s="247"/>
      <c r="AO95" s="250"/>
      <c r="AP95" s="227">
        <f t="shared" si="315"/>
        <v>0</v>
      </c>
      <c r="AQ95" s="250"/>
      <c r="AR95" s="227">
        <f t="shared" si="316"/>
        <v>0</v>
      </c>
      <c r="AS95" s="250"/>
      <c r="AT95" s="227">
        <f t="shared" si="317"/>
        <v>0</v>
      </c>
      <c r="AU95" s="250"/>
      <c r="AV95" s="227">
        <f t="shared" si="318"/>
        <v>0</v>
      </c>
      <c r="AW95" s="250"/>
      <c r="AX95" s="227">
        <f t="shared" si="319"/>
        <v>0</v>
      </c>
      <c r="AY95" s="250"/>
      <c r="AZ95" s="227">
        <f t="shared" si="320"/>
        <v>0</v>
      </c>
      <c r="BA95" s="250"/>
      <c r="BB95" s="227">
        <f t="shared" si="321"/>
        <v>0</v>
      </c>
      <c r="BC95" s="250"/>
      <c r="BD95" s="227">
        <f t="shared" si="322"/>
        <v>0</v>
      </c>
      <c r="BE95" s="250"/>
      <c r="BF95" s="227">
        <f t="shared" si="323"/>
        <v>0</v>
      </c>
      <c r="BG95" s="250"/>
      <c r="BH95" s="228">
        <f t="shared" si="324"/>
        <v>0</v>
      </c>
    </row>
    <row r="96" spans="1:61" ht="21" customHeight="1" x14ac:dyDescent="0.55000000000000004">
      <c r="A96" s="202"/>
      <c r="B96" s="203"/>
      <c r="C96" s="203"/>
      <c r="D96" s="204"/>
      <c r="E96" s="279"/>
      <c r="F96" s="205"/>
      <c r="G96" s="206" t="str">
        <f t="shared" si="325"/>
        <v/>
      </c>
      <c r="H96" s="247"/>
      <c r="I96" s="250"/>
      <c r="J96" s="227">
        <f t="shared" si="305"/>
        <v>0</v>
      </c>
      <c r="K96" s="250"/>
      <c r="L96" s="227">
        <f t="shared" si="306"/>
        <v>0</v>
      </c>
      <c r="M96" s="250"/>
      <c r="N96" s="227">
        <f t="shared" si="307"/>
        <v>0</v>
      </c>
      <c r="O96" s="250"/>
      <c r="P96" s="227">
        <f t="shared" si="308"/>
        <v>0</v>
      </c>
      <c r="Q96" s="250"/>
      <c r="R96" s="227">
        <f t="shared" si="309"/>
        <v>0</v>
      </c>
      <c r="S96" s="250"/>
      <c r="T96" s="227">
        <f t="shared" si="310"/>
        <v>0</v>
      </c>
      <c r="U96" s="250"/>
      <c r="V96" s="227">
        <f t="shared" si="311"/>
        <v>0</v>
      </c>
      <c r="W96" s="250"/>
      <c r="X96" s="227">
        <f t="shared" si="312"/>
        <v>0</v>
      </c>
      <c r="Y96" s="250"/>
      <c r="Z96" s="227">
        <f t="shared" si="313"/>
        <v>0</v>
      </c>
      <c r="AA96" s="250"/>
      <c r="AB96" s="228">
        <f t="shared" si="314"/>
        <v>0</v>
      </c>
      <c r="AG96" s="281"/>
      <c r="AH96" s="283"/>
      <c r="AI96" s="291"/>
      <c r="AJ96" s="281"/>
      <c r="AK96" s="279"/>
      <c r="AL96" s="205"/>
      <c r="AM96" s="206" t="str">
        <f t="shared" si="326"/>
        <v/>
      </c>
      <c r="AN96" s="247"/>
      <c r="AO96" s="250"/>
      <c r="AP96" s="227">
        <f t="shared" si="315"/>
        <v>0</v>
      </c>
      <c r="AQ96" s="250"/>
      <c r="AR96" s="227">
        <f t="shared" si="316"/>
        <v>0</v>
      </c>
      <c r="AS96" s="250"/>
      <c r="AT96" s="227">
        <f t="shared" si="317"/>
        <v>0</v>
      </c>
      <c r="AU96" s="250"/>
      <c r="AV96" s="227">
        <f t="shared" si="318"/>
        <v>0</v>
      </c>
      <c r="AW96" s="250"/>
      <c r="AX96" s="227">
        <f t="shared" si="319"/>
        <v>0</v>
      </c>
      <c r="AY96" s="250"/>
      <c r="AZ96" s="227">
        <f t="shared" si="320"/>
        <v>0</v>
      </c>
      <c r="BA96" s="250"/>
      <c r="BB96" s="227">
        <f t="shared" si="321"/>
        <v>0</v>
      </c>
      <c r="BC96" s="250"/>
      <c r="BD96" s="227">
        <f t="shared" si="322"/>
        <v>0</v>
      </c>
      <c r="BE96" s="250"/>
      <c r="BF96" s="227">
        <f t="shared" si="323"/>
        <v>0</v>
      </c>
      <c r="BG96" s="250"/>
      <c r="BH96" s="228">
        <f t="shared" si="324"/>
        <v>0</v>
      </c>
    </row>
    <row r="97" spans="1:61" ht="21" customHeight="1" x14ac:dyDescent="0.55000000000000004">
      <c r="A97" s="202"/>
      <c r="B97" s="203"/>
      <c r="C97" s="203"/>
      <c r="D97" s="204"/>
      <c r="E97" s="279"/>
      <c r="F97" s="205"/>
      <c r="G97" s="206" t="str">
        <f t="shared" si="325"/>
        <v/>
      </c>
      <c r="H97" s="247"/>
      <c r="I97" s="250"/>
      <c r="J97" s="227">
        <f t="shared" si="305"/>
        <v>0</v>
      </c>
      <c r="K97" s="250"/>
      <c r="L97" s="227">
        <f t="shared" si="306"/>
        <v>0</v>
      </c>
      <c r="M97" s="250"/>
      <c r="N97" s="227">
        <f t="shared" si="307"/>
        <v>0</v>
      </c>
      <c r="O97" s="250"/>
      <c r="P97" s="227">
        <f t="shared" si="308"/>
        <v>0</v>
      </c>
      <c r="Q97" s="250"/>
      <c r="R97" s="227">
        <f t="shared" si="309"/>
        <v>0</v>
      </c>
      <c r="S97" s="250"/>
      <c r="T97" s="227">
        <f t="shared" si="310"/>
        <v>0</v>
      </c>
      <c r="U97" s="250"/>
      <c r="V97" s="227">
        <f t="shared" si="311"/>
        <v>0</v>
      </c>
      <c r="W97" s="250"/>
      <c r="X97" s="227">
        <f t="shared" si="312"/>
        <v>0</v>
      </c>
      <c r="Y97" s="250"/>
      <c r="Z97" s="227">
        <f t="shared" si="313"/>
        <v>0</v>
      </c>
      <c r="AA97" s="250"/>
      <c r="AB97" s="228">
        <f t="shared" si="314"/>
        <v>0</v>
      </c>
      <c r="AG97" s="281"/>
      <c r="AH97" s="283"/>
      <c r="AI97" s="291"/>
      <c r="AJ97" s="281"/>
      <c r="AK97" s="279"/>
      <c r="AL97" s="205"/>
      <c r="AM97" s="206" t="str">
        <f t="shared" si="326"/>
        <v/>
      </c>
      <c r="AN97" s="247"/>
      <c r="AO97" s="250"/>
      <c r="AP97" s="227">
        <f t="shared" si="315"/>
        <v>0</v>
      </c>
      <c r="AQ97" s="250"/>
      <c r="AR97" s="227">
        <f t="shared" si="316"/>
        <v>0</v>
      </c>
      <c r="AS97" s="250"/>
      <c r="AT97" s="227">
        <f t="shared" si="317"/>
        <v>0</v>
      </c>
      <c r="AU97" s="250"/>
      <c r="AV97" s="227">
        <f t="shared" si="318"/>
        <v>0</v>
      </c>
      <c r="AW97" s="250"/>
      <c r="AX97" s="227">
        <f t="shared" si="319"/>
        <v>0</v>
      </c>
      <c r="AY97" s="250"/>
      <c r="AZ97" s="227">
        <f t="shared" si="320"/>
        <v>0</v>
      </c>
      <c r="BA97" s="250"/>
      <c r="BB97" s="227">
        <f t="shared" si="321"/>
        <v>0</v>
      </c>
      <c r="BC97" s="250"/>
      <c r="BD97" s="227">
        <f t="shared" si="322"/>
        <v>0</v>
      </c>
      <c r="BE97" s="250"/>
      <c r="BF97" s="227">
        <f t="shared" si="323"/>
        <v>0</v>
      </c>
      <c r="BG97" s="250"/>
      <c r="BH97" s="228">
        <f t="shared" si="324"/>
        <v>0</v>
      </c>
    </row>
    <row r="98" spans="1:61" ht="21" customHeight="1" x14ac:dyDescent="0.55000000000000004">
      <c r="A98" s="202"/>
      <c r="B98" s="203"/>
      <c r="C98" s="203"/>
      <c r="D98" s="204"/>
      <c r="E98" s="279"/>
      <c r="F98" s="205"/>
      <c r="G98" s="206" t="str">
        <f t="shared" si="325"/>
        <v/>
      </c>
      <c r="H98" s="247"/>
      <c r="I98" s="250"/>
      <c r="J98" s="227">
        <f t="shared" si="305"/>
        <v>0</v>
      </c>
      <c r="K98" s="250"/>
      <c r="L98" s="227">
        <f t="shared" si="306"/>
        <v>0</v>
      </c>
      <c r="M98" s="250"/>
      <c r="N98" s="227">
        <f t="shared" si="307"/>
        <v>0</v>
      </c>
      <c r="O98" s="250"/>
      <c r="P98" s="227">
        <f t="shared" si="308"/>
        <v>0</v>
      </c>
      <c r="Q98" s="250"/>
      <c r="R98" s="227">
        <f t="shared" si="309"/>
        <v>0</v>
      </c>
      <c r="S98" s="250"/>
      <c r="T98" s="227">
        <f t="shared" si="310"/>
        <v>0</v>
      </c>
      <c r="U98" s="250"/>
      <c r="V98" s="227">
        <f t="shared" si="311"/>
        <v>0</v>
      </c>
      <c r="W98" s="250"/>
      <c r="X98" s="227">
        <f t="shared" si="312"/>
        <v>0</v>
      </c>
      <c r="Y98" s="250"/>
      <c r="Z98" s="227">
        <f t="shared" si="313"/>
        <v>0</v>
      </c>
      <c r="AA98" s="250"/>
      <c r="AB98" s="228">
        <f t="shared" si="314"/>
        <v>0</v>
      </c>
      <c r="AG98" s="281"/>
      <c r="AH98" s="283"/>
      <c r="AI98" s="291"/>
      <c r="AJ98" s="281"/>
      <c r="AK98" s="279"/>
      <c r="AL98" s="205"/>
      <c r="AM98" s="206" t="str">
        <f t="shared" si="326"/>
        <v/>
      </c>
      <c r="AN98" s="247"/>
      <c r="AO98" s="250"/>
      <c r="AP98" s="227">
        <f t="shared" si="315"/>
        <v>0</v>
      </c>
      <c r="AQ98" s="250"/>
      <c r="AR98" s="227">
        <f t="shared" si="316"/>
        <v>0</v>
      </c>
      <c r="AS98" s="250"/>
      <c r="AT98" s="227">
        <f t="shared" si="317"/>
        <v>0</v>
      </c>
      <c r="AU98" s="250"/>
      <c r="AV98" s="227">
        <f t="shared" si="318"/>
        <v>0</v>
      </c>
      <c r="AW98" s="250"/>
      <c r="AX98" s="227">
        <f t="shared" si="319"/>
        <v>0</v>
      </c>
      <c r="AY98" s="250"/>
      <c r="AZ98" s="227">
        <f t="shared" si="320"/>
        <v>0</v>
      </c>
      <c r="BA98" s="250"/>
      <c r="BB98" s="227">
        <f t="shared" si="321"/>
        <v>0</v>
      </c>
      <c r="BC98" s="250"/>
      <c r="BD98" s="227">
        <f t="shared" si="322"/>
        <v>0</v>
      </c>
      <c r="BE98" s="250"/>
      <c r="BF98" s="227">
        <f t="shared" si="323"/>
        <v>0</v>
      </c>
      <c r="BG98" s="250"/>
      <c r="BH98" s="228">
        <f t="shared" si="324"/>
        <v>0</v>
      </c>
    </row>
    <row r="99" spans="1:61" ht="21" customHeight="1" x14ac:dyDescent="0.55000000000000004">
      <c r="A99" s="202"/>
      <c r="B99" s="203"/>
      <c r="C99" s="203"/>
      <c r="D99" s="204"/>
      <c r="E99" s="279"/>
      <c r="F99" s="205"/>
      <c r="G99" s="206" t="str">
        <f t="shared" si="325"/>
        <v/>
      </c>
      <c r="H99" s="247"/>
      <c r="I99" s="250"/>
      <c r="J99" s="227">
        <f t="shared" si="305"/>
        <v>0</v>
      </c>
      <c r="K99" s="250"/>
      <c r="L99" s="227">
        <f t="shared" si="306"/>
        <v>0</v>
      </c>
      <c r="M99" s="250"/>
      <c r="N99" s="227">
        <f t="shared" si="307"/>
        <v>0</v>
      </c>
      <c r="O99" s="250"/>
      <c r="P99" s="227">
        <f t="shared" si="308"/>
        <v>0</v>
      </c>
      <c r="Q99" s="250"/>
      <c r="R99" s="227">
        <f t="shared" si="309"/>
        <v>0</v>
      </c>
      <c r="S99" s="250"/>
      <c r="T99" s="227">
        <f t="shared" si="310"/>
        <v>0</v>
      </c>
      <c r="U99" s="250"/>
      <c r="V99" s="227">
        <f t="shared" si="311"/>
        <v>0</v>
      </c>
      <c r="W99" s="250"/>
      <c r="X99" s="227">
        <f t="shared" si="312"/>
        <v>0</v>
      </c>
      <c r="Y99" s="250"/>
      <c r="Z99" s="227">
        <f t="shared" si="313"/>
        <v>0</v>
      </c>
      <c r="AA99" s="250"/>
      <c r="AB99" s="228">
        <f t="shared" si="314"/>
        <v>0</v>
      </c>
      <c r="AG99" s="281"/>
      <c r="AH99" s="283"/>
      <c r="AI99" s="291"/>
      <c r="AJ99" s="281"/>
      <c r="AK99" s="279"/>
      <c r="AL99" s="205"/>
      <c r="AM99" s="206" t="str">
        <f t="shared" si="326"/>
        <v/>
      </c>
      <c r="AN99" s="247"/>
      <c r="AO99" s="250"/>
      <c r="AP99" s="227">
        <f t="shared" si="315"/>
        <v>0</v>
      </c>
      <c r="AQ99" s="250"/>
      <c r="AR99" s="227">
        <f t="shared" si="316"/>
        <v>0</v>
      </c>
      <c r="AS99" s="250"/>
      <c r="AT99" s="227">
        <f t="shared" si="317"/>
        <v>0</v>
      </c>
      <c r="AU99" s="250"/>
      <c r="AV99" s="227">
        <f t="shared" si="318"/>
        <v>0</v>
      </c>
      <c r="AW99" s="250"/>
      <c r="AX99" s="227">
        <f t="shared" si="319"/>
        <v>0</v>
      </c>
      <c r="AY99" s="250"/>
      <c r="AZ99" s="227">
        <f t="shared" si="320"/>
        <v>0</v>
      </c>
      <c r="BA99" s="250"/>
      <c r="BB99" s="227">
        <f t="shared" si="321"/>
        <v>0</v>
      </c>
      <c r="BC99" s="250"/>
      <c r="BD99" s="227">
        <f t="shared" si="322"/>
        <v>0</v>
      </c>
      <c r="BE99" s="250"/>
      <c r="BF99" s="227">
        <f t="shared" si="323"/>
        <v>0</v>
      </c>
      <c r="BG99" s="250"/>
      <c r="BH99" s="228">
        <f t="shared" si="324"/>
        <v>0</v>
      </c>
    </row>
    <row r="100" spans="1:61" ht="21" customHeight="1" x14ac:dyDescent="0.55000000000000004">
      <c r="A100" s="202"/>
      <c r="B100" s="203"/>
      <c r="C100" s="203"/>
      <c r="D100" s="204"/>
      <c r="E100" s="279"/>
      <c r="F100" s="205"/>
      <c r="G100" s="206" t="str">
        <f t="shared" si="325"/>
        <v/>
      </c>
      <c r="H100" s="247"/>
      <c r="I100" s="250"/>
      <c r="J100" s="227">
        <f t="shared" si="305"/>
        <v>0</v>
      </c>
      <c r="K100" s="250"/>
      <c r="L100" s="227">
        <f t="shared" si="306"/>
        <v>0</v>
      </c>
      <c r="M100" s="250"/>
      <c r="N100" s="227">
        <f t="shared" si="307"/>
        <v>0</v>
      </c>
      <c r="O100" s="250"/>
      <c r="P100" s="227">
        <f t="shared" si="308"/>
        <v>0</v>
      </c>
      <c r="Q100" s="250"/>
      <c r="R100" s="227">
        <f t="shared" si="309"/>
        <v>0</v>
      </c>
      <c r="S100" s="250"/>
      <c r="T100" s="227">
        <f t="shared" si="310"/>
        <v>0</v>
      </c>
      <c r="U100" s="250"/>
      <c r="V100" s="227">
        <f t="shared" si="311"/>
        <v>0</v>
      </c>
      <c r="W100" s="250"/>
      <c r="X100" s="227">
        <f t="shared" si="312"/>
        <v>0</v>
      </c>
      <c r="Y100" s="250"/>
      <c r="Z100" s="227">
        <f t="shared" si="313"/>
        <v>0</v>
      </c>
      <c r="AA100" s="250"/>
      <c r="AB100" s="228">
        <f t="shared" si="314"/>
        <v>0</v>
      </c>
      <c r="AG100" s="281"/>
      <c r="AH100" s="283"/>
      <c r="AI100" s="287"/>
      <c r="AJ100" s="290"/>
      <c r="AK100" s="279"/>
      <c r="AL100" s="205"/>
      <c r="AM100" s="206" t="str">
        <f t="shared" si="326"/>
        <v/>
      </c>
      <c r="AN100" s="247"/>
      <c r="AO100" s="250"/>
      <c r="AP100" s="227">
        <f t="shared" si="315"/>
        <v>0</v>
      </c>
      <c r="AQ100" s="250"/>
      <c r="AR100" s="227">
        <f t="shared" si="316"/>
        <v>0</v>
      </c>
      <c r="AS100" s="250"/>
      <c r="AT100" s="227">
        <f t="shared" si="317"/>
        <v>0</v>
      </c>
      <c r="AU100" s="250"/>
      <c r="AV100" s="227">
        <f t="shared" si="318"/>
        <v>0</v>
      </c>
      <c r="AW100" s="250"/>
      <c r="AX100" s="227">
        <f t="shared" si="319"/>
        <v>0</v>
      </c>
      <c r="AY100" s="250"/>
      <c r="AZ100" s="227">
        <f t="shared" si="320"/>
        <v>0</v>
      </c>
      <c r="BA100" s="250"/>
      <c r="BB100" s="227">
        <f t="shared" si="321"/>
        <v>0</v>
      </c>
      <c r="BC100" s="250"/>
      <c r="BD100" s="227">
        <f t="shared" si="322"/>
        <v>0</v>
      </c>
      <c r="BE100" s="250"/>
      <c r="BF100" s="227">
        <f t="shared" si="323"/>
        <v>0</v>
      </c>
      <c r="BG100" s="250"/>
      <c r="BH100" s="228">
        <f t="shared" si="324"/>
        <v>0</v>
      </c>
    </row>
    <row r="101" spans="1:61" ht="21" customHeight="1" x14ac:dyDescent="0.55000000000000004">
      <c r="A101" s="202"/>
      <c r="B101" s="203"/>
      <c r="C101" s="203"/>
      <c r="D101" s="204"/>
      <c r="E101" s="279"/>
      <c r="F101" s="205"/>
      <c r="G101" s="206" t="str">
        <f t="shared" si="325"/>
        <v/>
      </c>
      <c r="H101" s="247"/>
      <c r="I101" s="250"/>
      <c r="J101" s="227">
        <f t="shared" si="305"/>
        <v>0</v>
      </c>
      <c r="K101" s="250"/>
      <c r="L101" s="227">
        <f t="shared" si="306"/>
        <v>0</v>
      </c>
      <c r="M101" s="250"/>
      <c r="N101" s="227">
        <f t="shared" si="307"/>
        <v>0</v>
      </c>
      <c r="O101" s="250"/>
      <c r="P101" s="227">
        <f t="shared" si="308"/>
        <v>0</v>
      </c>
      <c r="Q101" s="250"/>
      <c r="R101" s="227">
        <f t="shared" si="309"/>
        <v>0</v>
      </c>
      <c r="S101" s="250"/>
      <c r="T101" s="227">
        <f t="shared" si="310"/>
        <v>0</v>
      </c>
      <c r="U101" s="250"/>
      <c r="V101" s="227">
        <f t="shared" si="311"/>
        <v>0</v>
      </c>
      <c r="W101" s="250"/>
      <c r="X101" s="227">
        <f t="shared" si="312"/>
        <v>0</v>
      </c>
      <c r="Y101" s="250"/>
      <c r="Z101" s="227">
        <f t="shared" si="313"/>
        <v>0</v>
      </c>
      <c r="AA101" s="250"/>
      <c r="AB101" s="228">
        <f t="shared" si="314"/>
        <v>0</v>
      </c>
      <c r="AG101" s="281"/>
      <c r="AH101" s="287"/>
      <c r="AI101" s="287"/>
      <c r="AJ101" s="288"/>
      <c r="AK101" s="279"/>
      <c r="AL101" s="205"/>
      <c r="AM101" s="206" t="str">
        <f t="shared" si="326"/>
        <v/>
      </c>
      <c r="AN101" s="247"/>
      <c r="AO101" s="250"/>
      <c r="AP101" s="227">
        <f t="shared" si="315"/>
        <v>0</v>
      </c>
      <c r="AQ101" s="250"/>
      <c r="AR101" s="227">
        <f t="shared" si="316"/>
        <v>0</v>
      </c>
      <c r="AS101" s="250"/>
      <c r="AT101" s="227">
        <f t="shared" si="317"/>
        <v>0</v>
      </c>
      <c r="AU101" s="250"/>
      <c r="AV101" s="227">
        <f t="shared" si="318"/>
        <v>0</v>
      </c>
      <c r="AW101" s="250"/>
      <c r="AX101" s="227">
        <f t="shared" si="319"/>
        <v>0</v>
      </c>
      <c r="AY101" s="250"/>
      <c r="AZ101" s="227">
        <f t="shared" si="320"/>
        <v>0</v>
      </c>
      <c r="BA101" s="250"/>
      <c r="BB101" s="227">
        <f t="shared" si="321"/>
        <v>0</v>
      </c>
      <c r="BC101" s="250"/>
      <c r="BD101" s="227">
        <f t="shared" si="322"/>
        <v>0</v>
      </c>
      <c r="BE101" s="250"/>
      <c r="BF101" s="227">
        <f t="shared" si="323"/>
        <v>0</v>
      </c>
      <c r="BG101" s="250"/>
      <c r="BH101" s="228">
        <f t="shared" si="324"/>
        <v>0</v>
      </c>
    </row>
    <row r="102" spans="1:61" ht="21" customHeight="1" x14ac:dyDescent="0.55000000000000004">
      <c r="A102" s="202"/>
      <c r="B102" s="203"/>
      <c r="C102" s="203"/>
      <c r="D102" s="204"/>
      <c r="E102" s="279"/>
      <c r="F102" s="205"/>
      <c r="G102" s="206" t="str">
        <f t="shared" si="325"/>
        <v/>
      </c>
      <c r="H102" s="247"/>
      <c r="I102" s="250"/>
      <c r="J102" s="227">
        <f t="shared" si="305"/>
        <v>0</v>
      </c>
      <c r="K102" s="250"/>
      <c r="L102" s="227">
        <f t="shared" si="306"/>
        <v>0</v>
      </c>
      <c r="M102" s="250"/>
      <c r="N102" s="227">
        <f t="shared" si="307"/>
        <v>0</v>
      </c>
      <c r="O102" s="250"/>
      <c r="P102" s="227">
        <f t="shared" si="308"/>
        <v>0</v>
      </c>
      <c r="Q102" s="250"/>
      <c r="R102" s="227">
        <f t="shared" si="309"/>
        <v>0</v>
      </c>
      <c r="S102" s="250"/>
      <c r="T102" s="227">
        <f t="shared" si="310"/>
        <v>0</v>
      </c>
      <c r="U102" s="250"/>
      <c r="V102" s="227">
        <f t="shared" si="311"/>
        <v>0</v>
      </c>
      <c r="W102" s="250"/>
      <c r="X102" s="227">
        <f t="shared" si="312"/>
        <v>0</v>
      </c>
      <c r="Y102" s="250"/>
      <c r="Z102" s="227">
        <f t="shared" si="313"/>
        <v>0</v>
      </c>
      <c r="AA102" s="250"/>
      <c r="AB102" s="228">
        <f t="shared" si="314"/>
        <v>0</v>
      </c>
      <c r="AG102" s="202"/>
      <c r="AH102" s="203"/>
      <c r="AI102" s="203"/>
      <c r="AJ102" s="204"/>
      <c r="AK102" s="279"/>
      <c r="AL102" s="205"/>
      <c r="AM102" s="206" t="str">
        <f t="shared" si="326"/>
        <v/>
      </c>
      <c r="AN102" s="247"/>
      <c r="AO102" s="250"/>
      <c r="AP102" s="227">
        <f t="shared" si="315"/>
        <v>0</v>
      </c>
      <c r="AQ102" s="250"/>
      <c r="AR102" s="227">
        <f t="shared" si="316"/>
        <v>0</v>
      </c>
      <c r="AS102" s="250"/>
      <c r="AT102" s="227">
        <f t="shared" si="317"/>
        <v>0</v>
      </c>
      <c r="AU102" s="250"/>
      <c r="AV102" s="227">
        <f t="shared" si="318"/>
        <v>0</v>
      </c>
      <c r="AW102" s="250"/>
      <c r="AX102" s="227">
        <f t="shared" si="319"/>
        <v>0</v>
      </c>
      <c r="AY102" s="250"/>
      <c r="AZ102" s="227">
        <f t="shared" si="320"/>
        <v>0</v>
      </c>
      <c r="BA102" s="250"/>
      <c r="BB102" s="227">
        <f t="shared" si="321"/>
        <v>0</v>
      </c>
      <c r="BC102" s="250"/>
      <c r="BD102" s="227">
        <f t="shared" si="322"/>
        <v>0</v>
      </c>
      <c r="BE102" s="250"/>
      <c r="BF102" s="227">
        <f t="shared" si="323"/>
        <v>0</v>
      </c>
      <c r="BG102" s="250"/>
      <c r="BH102" s="228">
        <f t="shared" si="324"/>
        <v>0</v>
      </c>
    </row>
    <row r="103" spans="1:61" ht="21" customHeight="1" x14ac:dyDescent="0.55000000000000004">
      <c r="A103" s="202"/>
      <c r="B103" s="203"/>
      <c r="C103" s="203"/>
      <c r="D103" s="204"/>
      <c r="E103" s="279"/>
      <c r="F103" s="205"/>
      <c r="G103" s="206" t="str">
        <f t="shared" si="325"/>
        <v/>
      </c>
      <c r="H103" s="247"/>
      <c r="I103" s="250"/>
      <c r="J103" s="227">
        <f t="shared" si="305"/>
        <v>0</v>
      </c>
      <c r="K103" s="250"/>
      <c r="L103" s="227">
        <f t="shared" si="306"/>
        <v>0</v>
      </c>
      <c r="M103" s="250"/>
      <c r="N103" s="227">
        <f t="shared" si="307"/>
        <v>0</v>
      </c>
      <c r="O103" s="250"/>
      <c r="P103" s="227">
        <f t="shared" si="308"/>
        <v>0</v>
      </c>
      <c r="Q103" s="250"/>
      <c r="R103" s="227">
        <f t="shared" si="309"/>
        <v>0</v>
      </c>
      <c r="S103" s="250"/>
      <c r="T103" s="227">
        <f t="shared" si="310"/>
        <v>0</v>
      </c>
      <c r="U103" s="250"/>
      <c r="V103" s="227">
        <f t="shared" si="311"/>
        <v>0</v>
      </c>
      <c r="W103" s="250"/>
      <c r="X103" s="227">
        <f t="shared" si="312"/>
        <v>0</v>
      </c>
      <c r="Y103" s="250"/>
      <c r="Z103" s="227">
        <f t="shared" si="313"/>
        <v>0</v>
      </c>
      <c r="AA103" s="250"/>
      <c r="AB103" s="228">
        <f t="shared" si="314"/>
        <v>0</v>
      </c>
      <c r="AG103" s="202"/>
      <c r="AH103" s="203"/>
      <c r="AI103" s="203"/>
      <c r="AJ103" s="204"/>
      <c r="AK103" s="279"/>
      <c r="AL103" s="205"/>
      <c r="AM103" s="206" t="str">
        <f t="shared" si="326"/>
        <v/>
      </c>
      <c r="AN103" s="247"/>
      <c r="AO103" s="250"/>
      <c r="AP103" s="227">
        <f t="shared" si="315"/>
        <v>0</v>
      </c>
      <c r="AQ103" s="250"/>
      <c r="AR103" s="227">
        <f t="shared" si="316"/>
        <v>0</v>
      </c>
      <c r="AS103" s="250"/>
      <c r="AT103" s="227">
        <f t="shared" si="317"/>
        <v>0</v>
      </c>
      <c r="AU103" s="250"/>
      <c r="AV103" s="227">
        <f t="shared" si="318"/>
        <v>0</v>
      </c>
      <c r="AW103" s="250"/>
      <c r="AX103" s="227">
        <f t="shared" si="319"/>
        <v>0</v>
      </c>
      <c r="AY103" s="250"/>
      <c r="AZ103" s="227">
        <f t="shared" si="320"/>
        <v>0</v>
      </c>
      <c r="BA103" s="250"/>
      <c r="BB103" s="227">
        <f t="shared" si="321"/>
        <v>0</v>
      </c>
      <c r="BC103" s="250"/>
      <c r="BD103" s="227">
        <f t="shared" si="322"/>
        <v>0</v>
      </c>
      <c r="BE103" s="250"/>
      <c r="BF103" s="227">
        <f t="shared" si="323"/>
        <v>0</v>
      </c>
      <c r="BG103" s="250"/>
      <c r="BH103" s="228">
        <f t="shared" si="324"/>
        <v>0</v>
      </c>
    </row>
    <row r="104" spans="1:61" ht="21" customHeight="1" x14ac:dyDescent="0.55000000000000004">
      <c r="A104" s="202"/>
      <c r="B104" s="203"/>
      <c r="C104" s="203"/>
      <c r="D104" s="204"/>
      <c r="E104" s="279"/>
      <c r="F104" s="205"/>
      <c r="G104" s="206" t="str">
        <f t="shared" si="325"/>
        <v/>
      </c>
      <c r="H104" s="247"/>
      <c r="I104" s="250"/>
      <c r="J104" s="227">
        <f t="shared" si="305"/>
        <v>0</v>
      </c>
      <c r="K104" s="250"/>
      <c r="L104" s="227">
        <f t="shared" si="306"/>
        <v>0</v>
      </c>
      <c r="M104" s="250"/>
      <c r="N104" s="227">
        <f t="shared" si="307"/>
        <v>0</v>
      </c>
      <c r="O104" s="250"/>
      <c r="P104" s="227">
        <f t="shared" si="308"/>
        <v>0</v>
      </c>
      <c r="Q104" s="250"/>
      <c r="R104" s="227">
        <f t="shared" si="309"/>
        <v>0</v>
      </c>
      <c r="S104" s="250"/>
      <c r="T104" s="227">
        <f t="shared" si="310"/>
        <v>0</v>
      </c>
      <c r="U104" s="250"/>
      <c r="V104" s="227">
        <f t="shared" si="311"/>
        <v>0</v>
      </c>
      <c r="W104" s="250"/>
      <c r="X104" s="227">
        <f t="shared" si="312"/>
        <v>0</v>
      </c>
      <c r="Y104" s="250"/>
      <c r="Z104" s="227">
        <f t="shared" si="313"/>
        <v>0</v>
      </c>
      <c r="AA104" s="250"/>
      <c r="AB104" s="228">
        <f t="shared" si="314"/>
        <v>0</v>
      </c>
      <c r="AG104" s="202"/>
      <c r="AH104" s="203"/>
      <c r="AI104" s="203"/>
      <c r="AJ104" s="204"/>
      <c r="AK104" s="279"/>
      <c r="AL104" s="205"/>
      <c r="AM104" s="206" t="str">
        <f t="shared" si="326"/>
        <v/>
      </c>
      <c r="AN104" s="247"/>
      <c r="AO104" s="250"/>
      <c r="AP104" s="227">
        <f t="shared" si="315"/>
        <v>0</v>
      </c>
      <c r="AQ104" s="250"/>
      <c r="AR104" s="227">
        <f t="shared" si="316"/>
        <v>0</v>
      </c>
      <c r="AS104" s="250"/>
      <c r="AT104" s="227">
        <f t="shared" si="317"/>
        <v>0</v>
      </c>
      <c r="AU104" s="250"/>
      <c r="AV104" s="227">
        <f t="shared" si="318"/>
        <v>0</v>
      </c>
      <c r="AW104" s="250"/>
      <c r="AX104" s="227">
        <f t="shared" si="319"/>
        <v>0</v>
      </c>
      <c r="AY104" s="250"/>
      <c r="AZ104" s="227">
        <f t="shared" si="320"/>
        <v>0</v>
      </c>
      <c r="BA104" s="250"/>
      <c r="BB104" s="227">
        <f t="shared" si="321"/>
        <v>0</v>
      </c>
      <c r="BC104" s="250"/>
      <c r="BD104" s="227">
        <f t="shared" si="322"/>
        <v>0</v>
      </c>
      <c r="BE104" s="250"/>
      <c r="BF104" s="227">
        <f t="shared" si="323"/>
        <v>0</v>
      </c>
      <c r="BG104" s="250"/>
      <c r="BH104" s="228">
        <f t="shared" si="324"/>
        <v>0</v>
      </c>
    </row>
    <row r="105" spans="1:61" ht="21" customHeight="1" x14ac:dyDescent="0.55000000000000004">
      <c r="A105" s="202"/>
      <c r="B105" s="203"/>
      <c r="C105" s="203"/>
      <c r="D105" s="204"/>
      <c r="E105" s="279"/>
      <c r="F105" s="205"/>
      <c r="G105" s="206" t="str">
        <f t="shared" si="325"/>
        <v/>
      </c>
      <c r="H105" s="247"/>
      <c r="I105" s="250"/>
      <c r="J105" s="227">
        <f t="shared" si="305"/>
        <v>0</v>
      </c>
      <c r="K105" s="250"/>
      <c r="L105" s="227">
        <f t="shared" si="306"/>
        <v>0</v>
      </c>
      <c r="M105" s="250"/>
      <c r="N105" s="227">
        <f t="shared" si="307"/>
        <v>0</v>
      </c>
      <c r="O105" s="250"/>
      <c r="P105" s="227">
        <f t="shared" si="308"/>
        <v>0</v>
      </c>
      <c r="Q105" s="250"/>
      <c r="R105" s="227">
        <f t="shared" si="309"/>
        <v>0</v>
      </c>
      <c r="S105" s="250"/>
      <c r="T105" s="227">
        <f t="shared" si="310"/>
        <v>0</v>
      </c>
      <c r="U105" s="250"/>
      <c r="V105" s="227">
        <f t="shared" si="311"/>
        <v>0</v>
      </c>
      <c r="W105" s="250"/>
      <c r="X105" s="227">
        <f t="shared" si="312"/>
        <v>0</v>
      </c>
      <c r="Y105" s="250"/>
      <c r="Z105" s="227">
        <f t="shared" si="313"/>
        <v>0</v>
      </c>
      <c r="AA105" s="250"/>
      <c r="AB105" s="228">
        <f t="shared" si="314"/>
        <v>0</v>
      </c>
      <c r="AG105" s="202"/>
      <c r="AH105" s="203"/>
      <c r="AI105" s="203"/>
      <c r="AJ105" s="204"/>
      <c r="AK105" s="279"/>
      <c r="AL105" s="205"/>
      <c r="AM105" s="206" t="str">
        <f t="shared" si="326"/>
        <v/>
      </c>
      <c r="AN105" s="247"/>
      <c r="AO105" s="250"/>
      <c r="AP105" s="227">
        <f t="shared" si="315"/>
        <v>0</v>
      </c>
      <c r="AQ105" s="250"/>
      <c r="AR105" s="227">
        <f t="shared" si="316"/>
        <v>0</v>
      </c>
      <c r="AS105" s="250"/>
      <c r="AT105" s="227">
        <f t="shared" si="317"/>
        <v>0</v>
      </c>
      <c r="AU105" s="250"/>
      <c r="AV105" s="227">
        <f t="shared" si="318"/>
        <v>0</v>
      </c>
      <c r="AW105" s="250"/>
      <c r="AX105" s="227">
        <f t="shared" si="319"/>
        <v>0</v>
      </c>
      <c r="AY105" s="250"/>
      <c r="AZ105" s="227">
        <f t="shared" si="320"/>
        <v>0</v>
      </c>
      <c r="BA105" s="250"/>
      <c r="BB105" s="227">
        <f t="shared" si="321"/>
        <v>0</v>
      </c>
      <c r="BC105" s="250"/>
      <c r="BD105" s="227">
        <f t="shared" si="322"/>
        <v>0</v>
      </c>
      <c r="BE105" s="250"/>
      <c r="BF105" s="227">
        <f t="shared" si="323"/>
        <v>0</v>
      </c>
      <c r="BG105" s="250"/>
      <c r="BH105" s="228">
        <f t="shared" si="324"/>
        <v>0</v>
      </c>
    </row>
    <row r="106" spans="1:61" ht="21" customHeight="1" thickBot="1" x14ac:dyDescent="0.6">
      <c r="A106" s="207"/>
      <c r="B106" s="208"/>
      <c r="C106" s="208"/>
      <c r="D106" s="209"/>
      <c r="E106" s="280"/>
      <c r="F106" s="210"/>
      <c r="G106" s="211" t="str">
        <f t="shared" si="325"/>
        <v/>
      </c>
      <c r="H106" s="248"/>
      <c r="I106" s="251"/>
      <c r="J106" s="230">
        <f t="shared" si="305"/>
        <v>0</v>
      </c>
      <c r="K106" s="251"/>
      <c r="L106" s="230">
        <f t="shared" si="306"/>
        <v>0</v>
      </c>
      <c r="M106" s="251"/>
      <c r="N106" s="230">
        <f t="shared" si="307"/>
        <v>0</v>
      </c>
      <c r="O106" s="251"/>
      <c r="P106" s="230">
        <f t="shared" si="308"/>
        <v>0</v>
      </c>
      <c r="Q106" s="251"/>
      <c r="R106" s="230">
        <f t="shared" si="309"/>
        <v>0</v>
      </c>
      <c r="S106" s="251"/>
      <c r="T106" s="227">
        <f t="shared" si="310"/>
        <v>0</v>
      </c>
      <c r="U106" s="251"/>
      <c r="V106" s="230">
        <f t="shared" si="311"/>
        <v>0</v>
      </c>
      <c r="W106" s="251"/>
      <c r="X106" s="230">
        <f t="shared" si="312"/>
        <v>0</v>
      </c>
      <c r="Y106" s="251"/>
      <c r="Z106" s="230">
        <f t="shared" si="313"/>
        <v>0</v>
      </c>
      <c r="AA106" s="251"/>
      <c r="AB106" s="232">
        <f t="shared" si="314"/>
        <v>0</v>
      </c>
      <c r="AG106" s="207"/>
      <c r="AH106" s="208"/>
      <c r="AI106" s="208"/>
      <c r="AJ106" s="209"/>
      <c r="AK106" s="280"/>
      <c r="AL106" s="210"/>
      <c r="AM106" s="211" t="str">
        <f t="shared" si="326"/>
        <v/>
      </c>
      <c r="AN106" s="248"/>
      <c r="AO106" s="251"/>
      <c r="AP106" s="230">
        <f t="shared" si="315"/>
        <v>0</v>
      </c>
      <c r="AQ106" s="251"/>
      <c r="AR106" s="230">
        <f t="shared" si="316"/>
        <v>0</v>
      </c>
      <c r="AS106" s="251"/>
      <c r="AT106" s="230">
        <f t="shared" si="317"/>
        <v>0</v>
      </c>
      <c r="AU106" s="251"/>
      <c r="AV106" s="230">
        <f t="shared" si="318"/>
        <v>0</v>
      </c>
      <c r="AW106" s="251"/>
      <c r="AX106" s="230">
        <f t="shared" si="319"/>
        <v>0</v>
      </c>
      <c r="AY106" s="251"/>
      <c r="AZ106" s="227">
        <f t="shared" si="320"/>
        <v>0</v>
      </c>
      <c r="BA106" s="251"/>
      <c r="BB106" s="230">
        <f t="shared" si="321"/>
        <v>0</v>
      </c>
      <c r="BC106" s="251"/>
      <c r="BD106" s="230">
        <f t="shared" si="322"/>
        <v>0</v>
      </c>
      <c r="BE106" s="251"/>
      <c r="BF106" s="230">
        <f t="shared" si="323"/>
        <v>0</v>
      </c>
      <c r="BG106" s="251"/>
      <c r="BH106" s="232">
        <f t="shared" si="324"/>
        <v>0</v>
      </c>
    </row>
    <row r="107" spans="1:61" ht="15.65" customHeight="1" thickTop="1" x14ac:dyDescent="0.55000000000000004">
      <c r="A107" s="798" t="s">
        <v>284</v>
      </c>
      <c r="B107" s="799"/>
      <c r="C107" s="799"/>
      <c r="D107" s="799"/>
      <c r="E107" s="799"/>
      <c r="F107" s="799"/>
      <c r="G107" s="799"/>
      <c r="H107" s="800"/>
      <c r="I107" s="252"/>
      <c r="J107" s="200">
        <f>SUM(J93:J106)</f>
        <v>0</v>
      </c>
      <c r="K107" s="252"/>
      <c r="L107" s="200">
        <f>SUM(L93:L106)</f>
        <v>0</v>
      </c>
      <c r="M107" s="252"/>
      <c r="N107" s="200">
        <f>SUM(N93:N106)</f>
        <v>0</v>
      </c>
      <c r="O107" s="252"/>
      <c r="P107" s="200">
        <f>SUM(P93:P106)</f>
        <v>0</v>
      </c>
      <c r="Q107" s="252"/>
      <c r="R107" s="200">
        <f>SUM(R93:R106)</f>
        <v>0</v>
      </c>
      <c r="S107" s="252"/>
      <c r="T107" s="200">
        <f>SUM(T93:T106)</f>
        <v>0</v>
      </c>
      <c r="U107" s="252"/>
      <c r="V107" s="200">
        <f>SUM(V93:V106)</f>
        <v>0</v>
      </c>
      <c r="W107" s="252"/>
      <c r="X107" s="200">
        <f>SUM(X93:X106)</f>
        <v>0</v>
      </c>
      <c r="Y107" s="252"/>
      <c r="Z107" s="200">
        <f>SUM(Z93:Z106)</f>
        <v>0</v>
      </c>
      <c r="AA107" s="252"/>
      <c r="AB107" s="201">
        <f>SUM(AB93:AB106)</f>
        <v>0</v>
      </c>
      <c r="AG107" s="798" t="s">
        <v>284</v>
      </c>
      <c r="AH107" s="799"/>
      <c r="AI107" s="799"/>
      <c r="AJ107" s="799"/>
      <c r="AK107" s="799"/>
      <c r="AL107" s="799"/>
      <c r="AM107" s="799"/>
      <c r="AN107" s="800"/>
      <c r="AO107" s="252"/>
      <c r="AP107" s="200">
        <f>SUM(AP93:AP106)</f>
        <v>1040000</v>
      </c>
      <c r="AQ107" s="252"/>
      <c r="AR107" s="200">
        <f>SUM(AR93:AR106)</f>
        <v>1040000</v>
      </c>
      <c r="AS107" s="252"/>
      <c r="AT107" s="200">
        <f>SUM(AT93:AT106)</f>
        <v>0</v>
      </c>
      <c r="AU107" s="252"/>
      <c r="AV107" s="200">
        <f>SUM(AV93:AV106)</f>
        <v>0</v>
      </c>
      <c r="AW107" s="252"/>
      <c r="AX107" s="200">
        <f>SUM(AX93:AX106)</f>
        <v>520000</v>
      </c>
      <c r="AY107" s="252"/>
      <c r="AZ107" s="200">
        <f>SUM(AZ93:AZ106)</f>
        <v>0</v>
      </c>
      <c r="BA107" s="252"/>
      <c r="BB107" s="200">
        <f>SUM(BB93:BB106)</f>
        <v>0</v>
      </c>
      <c r="BC107" s="252"/>
      <c r="BD107" s="200">
        <f>SUM(BD93:BD106)</f>
        <v>0</v>
      </c>
      <c r="BE107" s="252"/>
      <c r="BF107" s="200">
        <f>SUM(BF93:BF106)</f>
        <v>0</v>
      </c>
      <c r="BG107" s="252"/>
      <c r="BH107" s="201">
        <f>SUM(BH93:BH106)</f>
        <v>0</v>
      </c>
    </row>
    <row r="108" spans="1:61" ht="14" customHeight="1" x14ac:dyDescent="0.55000000000000004">
      <c r="A108" s="178"/>
      <c r="B108" s="178"/>
      <c r="C108" s="178"/>
      <c r="D108" s="178"/>
      <c r="E108" s="178"/>
      <c r="F108" s="178"/>
      <c r="G108" s="178"/>
      <c r="H108" s="178"/>
      <c r="I108" s="177"/>
      <c r="J108" s="213"/>
      <c r="K108" s="213"/>
      <c r="L108" s="213"/>
      <c r="M108" s="213"/>
      <c r="N108" s="213"/>
      <c r="O108" s="213"/>
      <c r="P108" s="213"/>
      <c r="Q108" s="213"/>
      <c r="R108" s="213"/>
      <c r="S108" s="213"/>
      <c r="T108" s="213"/>
      <c r="U108" s="213"/>
      <c r="V108" s="213"/>
      <c r="W108" s="213"/>
      <c r="X108" s="213"/>
      <c r="Y108" s="213"/>
      <c r="Z108" s="213"/>
      <c r="AA108" s="213"/>
      <c r="AB108" s="213"/>
      <c r="AC108" s="214"/>
      <c r="AG108" s="178"/>
      <c r="AH108" s="178"/>
      <c r="AI108" s="178"/>
      <c r="AJ108" s="178"/>
      <c r="AK108" s="178"/>
      <c r="AL108" s="178"/>
      <c r="AM108" s="178"/>
      <c r="AN108" s="178"/>
      <c r="AO108" s="177"/>
      <c r="AP108" s="213"/>
      <c r="AQ108" s="213"/>
      <c r="AR108" s="213"/>
      <c r="AS108" s="213"/>
      <c r="AT108" s="213"/>
      <c r="AU108" s="213"/>
      <c r="AV108" s="213"/>
      <c r="AW108" s="213"/>
      <c r="AX108" s="213"/>
      <c r="AY108" s="213"/>
      <c r="AZ108" s="213"/>
      <c r="BA108" s="213"/>
      <c r="BB108" s="213"/>
      <c r="BC108" s="213"/>
      <c r="BD108" s="213"/>
      <c r="BE108" s="213"/>
      <c r="BF108" s="213"/>
      <c r="BG108" s="213"/>
      <c r="BH108" s="213"/>
      <c r="BI108" s="214"/>
    </row>
    <row r="109" spans="1:61" ht="16.25" customHeight="1" x14ac:dyDescent="0.55000000000000004">
      <c r="A109" s="796" t="s">
        <v>324</v>
      </c>
      <c r="B109" s="797"/>
      <c r="C109" s="797"/>
      <c r="D109" s="797"/>
      <c r="E109" s="797"/>
      <c r="F109" s="797"/>
      <c r="G109" s="797"/>
      <c r="H109" s="797"/>
      <c r="I109" s="797"/>
      <c r="J109" s="797"/>
      <c r="K109" s="797"/>
      <c r="L109" s="797"/>
      <c r="M109" s="797"/>
      <c r="N109" s="797"/>
      <c r="O109" s="797"/>
      <c r="P109" s="797"/>
      <c r="Q109" s="797"/>
      <c r="R109" s="797"/>
      <c r="S109" s="797"/>
      <c r="T109" s="797"/>
      <c r="U109" s="797"/>
      <c r="V109" s="797"/>
      <c r="W109" s="797"/>
      <c r="X109" s="797"/>
      <c r="Y109" s="797"/>
      <c r="Z109" s="797"/>
      <c r="AA109" s="797"/>
      <c r="AB109" s="810"/>
      <c r="AC109" s="176"/>
      <c r="AG109" s="796" t="s">
        <v>324</v>
      </c>
      <c r="AH109" s="797"/>
      <c r="AI109" s="797"/>
      <c r="AJ109" s="797"/>
      <c r="AK109" s="797"/>
      <c r="AL109" s="797"/>
      <c r="AM109" s="797"/>
      <c r="AN109" s="797"/>
      <c r="AO109" s="797"/>
      <c r="AP109" s="797"/>
      <c r="AQ109" s="797"/>
      <c r="AR109" s="797"/>
      <c r="AS109" s="797"/>
      <c r="AT109" s="797"/>
      <c r="AU109" s="797"/>
      <c r="AV109" s="797"/>
      <c r="AW109" s="797"/>
      <c r="AX109" s="797"/>
      <c r="AY109" s="797"/>
      <c r="AZ109" s="797"/>
      <c r="BA109" s="797"/>
      <c r="BB109" s="797"/>
      <c r="BC109" s="797"/>
      <c r="BD109" s="797"/>
      <c r="BE109" s="797"/>
      <c r="BF109" s="797"/>
      <c r="BG109" s="797"/>
      <c r="BH109" s="810"/>
      <c r="BI109" s="176"/>
    </row>
    <row r="110" spans="1:61" ht="21" customHeight="1" thickBot="1" x14ac:dyDescent="0.6">
      <c r="A110" s="811" t="s">
        <v>514</v>
      </c>
      <c r="B110" s="812"/>
      <c r="C110" s="812"/>
      <c r="D110" s="812"/>
      <c r="E110" s="339"/>
      <c r="F110" s="339"/>
      <c r="G110" s="339"/>
      <c r="H110" s="352" t="s">
        <v>300</v>
      </c>
      <c r="I110" s="367" t="s">
        <v>282</v>
      </c>
      <c r="J110" s="350" t="s">
        <v>283</v>
      </c>
      <c r="K110" s="367" t="s">
        <v>282</v>
      </c>
      <c r="L110" s="350" t="s">
        <v>283</v>
      </c>
      <c r="M110" s="367" t="s">
        <v>282</v>
      </c>
      <c r="N110" s="350" t="s">
        <v>283</v>
      </c>
      <c r="O110" s="367" t="s">
        <v>282</v>
      </c>
      <c r="P110" s="350" t="s">
        <v>283</v>
      </c>
      <c r="Q110" s="367" t="s">
        <v>282</v>
      </c>
      <c r="R110" s="350" t="s">
        <v>283</v>
      </c>
      <c r="S110" s="367" t="s">
        <v>282</v>
      </c>
      <c r="T110" s="350" t="s">
        <v>283</v>
      </c>
      <c r="U110" s="367" t="s">
        <v>282</v>
      </c>
      <c r="V110" s="350" t="s">
        <v>283</v>
      </c>
      <c r="W110" s="367" t="s">
        <v>282</v>
      </c>
      <c r="X110" s="350" t="s">
        <v>283</v>
      </c>
      <c r="Y110" s="367" t="s">
        <v>282</v>
      </c>
      <c r="Z110" s="350" t="s">
        <v>283</v>
      </c>
      <c r="AA110" s="367" t="s">
        <v>282</v>
      </c>
      <c r="AB110" s="367" t="s">
        <v>283</v>
      </c>
      <c r="AG110" s="811" t="s">
        <v>514</v>
      </c>
      <c r="AH110" s="812"/>
      <c r="AI110" s="812"/>
      <c r="AJ110" s="812"/>
      <c r="AK110" s="339"/>
      <c r="AL110" s="339"/>
      <c r="AM110" s="339"/>
      <c r="AN110" s="352" t="s">
        <v>300</v>
      </c>
      <c r="AO110" s="367" t="s">
        <v>282</v>
      </c>
      <c r="AP110" s="350" t="s">
        <v>283</v>
      </c>
      <c r="AQ110" s="367" t="s">
        <v>282</v>
      </c>
      <c r="AR110" s="350" t="s">
        <v>283</v>
      </c>
      <c r="AS110" s="367" t="s">
        <v>282</v>
      </c>
      <c r="AT110" s="350" t="s">
        <v>283</v>
      </c>
      <c r="AU110" s="367" t="s">
        <v>282</v>
      </c>
      <c r="AV110" s="350" t="s">
        <v>283</v>
      </c>
      <c r="AW110" s="367" t="s">
        <v>282</v>
      </c>
      <c r="AX110" s="350" t="s">
        <v>283</v>
      </c>
      <c r="AY110" s="367" t="s">
        <v>282</v>
      </c>
      <c r="AZ110" s="350" t="s">
        <v>283</v>
      </c>
      <c r="BA110" s="367" t="s">
        <v>282</v>
      </c>
      <c r="BB110" s="350" t="s">
        <v>283</v>
      </c>
      <c r="BC110" s="367" t="s">
        <v>282</v>
      </c>
      <c r="BD110" s="350" t="s">
        <v>283</v>
      </c>
      <c r="BE110" s="367" t="s">
        <v>282</v>
      </c>
      <c r="BF110" s="350" t="s">
        <v>283</v>
      </c>
      <c r="BG110" s="367" t="s">
        <v>282</v>
      </c>
      <c r="BH110" s="367" t="s">
        <v>283</v>
      </c>
    </row>
    <row r="111" spans="1:61" ht="21" customHeight="1" thickTop="1" x14ac:dyDescent="0.55000000000000004">
      <c r="A111" s="965"/>
      <c r="B111" s="966"/>
      <c r="C111" s="966"/>
      <c r="D111" s="966"/>
      <c r="E111" s="966"/>
      <c r="F111" s="966"/>
      <c r="G111" s="967"/>
      <c r="H111" s="215"/>
      <c r="I111" s="216"/>
      <c r="J111" s="233">
        <f t="shared" ref="J111:J118" si="327">$H111*I111</f>
        <v>0</v>
      </c>
      <c r="K111" s="217"/>
      <c r="L111" s="233">
        <f t="shared" ref="L111" si="328">$H111*K111</f>
        <v>0</v>
      </c>
      <c r="M111" s="217"/>
      <c r="N111" s="233">
        <f t="shared" ref="N111:N118" si="329">$H111*M111</f>
        <v>0</v>
      </c>
      <c r="O111" s="217"/>
      <c r="P111" s="233">
        <f t="shared" ref="P111:P118" si="330">$H111*O111</f>
        <v>0</v>
      </c>
      <c r="Q111" s="217"/>
      <c r="R111" s="233">
        <f t="shared" ref="R111:R118" si="331">$H111*Q111</f>
        <v>0</v>
      </c>
      <c r="S111" s="217"/>
      <c r="T111" s="233">
        <f t="shared" ref="T111:T118" si="332">$H111*S111</f>
        <v>0</v>
      </c>
      <c r="U111" s="217"/>
      <c r="V111" s="233">
        <f t="shared" ref="V111:V118" si="333">$H111*U111</f>
        <v>0</v>
      </c>
      <c r="W111" s="217"/>
      <c r="X111" s="233">
        <f t="shared" ref="X111:X118" si="334">$H111*W111</f>
        <v>0</v>
      </c>
      <c r="Y111" s="217"/>
      <c r="Z111" s="233">
        <f t="shared" ref="Z111:Z118" si="335">$H111*Y111</f>
        <v>0</v>
      </c>
      <c r="AA111" s="217"/>
      <c r="AB111" s="236">
        <f t="shared" ref="AB111:AB118" si="336">$H111*AA111</f>
        <v>0</v>
      </c>
      <c r="AG111" s="813" t="s">
        <v>445</v>
      </c>
      <c r="AH111" s="814"/>
      <c r="AI111" s="814"/>
      <c r="AJ111" s="814"/>
      <c r="AK111" s="814"/>
      <c r="AL111" s="814"/>
      <c r="AM111" s="815"/>
      <c r="AN111" s="368">
        <v>10000</v>
      </c>
      <c r="AO111" s="369">
        <v>2</v>
      </c>
      <c r="AP111" s="233">
        <f t="shared" ref="AP111:AP118" si="337">$AN111*AO111</f>
        <v>20000</v>
      </c>
      <c r="AQ111" s="372">
        <v>1</v>
      </c>
      <c r="AR111" s="233">
        <f>$AN111*AQ111</f>
        <v>10000</v>
      </c>
      <c r="AS111" s="217"/>
      <c r="AT111" s="233">
        <f t="shared" ref="AT111:AT118" si="338">$AN111*AS111</f>
        <v>0</v>
      </c>
      <c r="AU111" s="217"/>
      <c r="AV111" s="233">
        <f t="shared" ref="AV111:AV118" si="339">$AN111*AU111</f>
        <v>0</v>
      </c>
      <c r="AW111" s="217"/>
      <c r="AX111" s="233">
        <f t="shared" ref="AX111:AX118" si="340">$AN111*AW111</f>
        <v>0</v>
      </c>
      <c r="AY111" s="217"/>
      <c r="AZ111" s="233">
        <f t="shared" ref="AZ111:AZ118" si="341">$AN111*AY111</f>
        <v>0</v>
      </c>
      <c r="BA111" s="217"/>
      <c r="BB111" s="233">
        <f t="shared" ref="BB111:BB118" si="342">$H111*BA111</f>
        <v>0</v>
      </c>
      <c r="BC111" s="217"/>
      <c r="BD111" s="233">
        <f t="shared" ref="BD111:BD118" si="343">$H111*BC111</f>
        <v>0</v>
      </c>
      <c r="BE111" s="217"/>
      <c r="BF111" s="233">
        <f t="shared" ref="BF111:BF118" si="344">$H111*BE111</f>
        <v>0</v>
      </c>
      <c r="BG111" s="217"/>
      <c r="BH111" s="236">
        <f t="shared" ref="BH111:BH118" si="345">$H111*BG111</f>
        <v>0</v>
      </c>
    </row>
    <row r="112" spans="1:61" ht="21" customHeight="1" x14ac:dyDescent="0.55000000000000004">
      <c r="A112" s="803"/>
      <c r="B112" s="804"/>
      <c r="C112" s="804"/>
      <c r="D112" s="804"/>
      <c r="E112" s="804"/>
      <c r="F112" s="804"/>
      <c r="G112" s="805"/>
      <c r="H112" s="218"/>
      <c r="I112" s="219"/>
      <c r="J112" s="234">
        <f t="shared" si="327"/>
        <v>0</v>
      </c>
      <c r="K112" s="220"/>
      <c r="L112" s="234">
        <f>$H112*K112</f>
        <v>0</v>
      </c>
      <c r="M112" s="220"/>
      <c r="N112" s="234">
        <f t="shared" si="329"/>
        <v>0</v>
      </c>
      <c r="O112" s="220"/>
      <c r="P112" s="234">
        <f t="shared" si="330"/>
        <v>0</v>
      </c>
      <c r="Q112" s="220"/>
      <c r="R112" s="234">
        <f t="shared" si="331"/>
        <v>0</v>
      </c>
      <c r="S112" s="220"/>
      <c r="T112" s="234">
        <f t="shared" si="332"/>
        <v>0</v>
      </c>
      <c r="U112" s="220"/>
      <c r="V112" s="234">
        <f t="shared" si="333"/>
        <v>0</v>
      </c>
      <c r="W112" s="220"/>
      <c r="X112" s="234">
        <f t="shared" si="334"/>
        <v>0</v>
      </c>
      <c r="Y112" s="220"/>
      <c r="Z112" s="234">
        <f t="shared" si="335"/>
        <v>0</v>
      </c>
      <c r="AA112" s="220"/>
      <c r="AB112" s="237">
        <f t="shared" si="336"/>
        <v>0</v>
      </c>
      <c r="AG112" s="816" t="s">
        <v>447</v>
      </c>
      <c r="AH112" s="817"/>
      <c r="AI112" s="817"/>
      <c r="AJ112" s="817"/>
      <c r="AK112" s="817"/>
      <c r="AL112" s="817"/>
      <c r="AM112" s="818"/>
      <c r="AN112" s="370">
        <v>5000</v>
      </c>
      <c r="AO112" s="371">
        <v>1</v>
      </c>
      <c r="AP112" s="234">
        <f t="shared" si="337"/>
        <v>5000</v>
      </c>
      <c r="AQ112" s="373">
        <v>2</v>
      </c>
      <c r="AR112" s="234">
        <f>$AN112*AQ112</f>
        <v>10000</v>
      </c>
      <c r="AS112" s="220"/>
      <c r="AT112" s="234">
        <f t="shared" si="338"/>
        <v>0</v>
      </c>
      <c r="AU112" s="220"/>
      <c r="AV112" s="234">
        <f t="shared" si="339"/>
        <v>0</v>
      </c>
      <c r="AW112" s="373">
        <v>2</v>
      </c>
      <c r="AX112" s="234">
        <f t="shared" si="340"/>
        <v>10000</v>
      </c>
      <c r="AY112" s="220"/>
      <c r="AZ112" s="234">
        <f t="shared" si="341"/>
        <v>0</v>
      </c>
      <c r="BA112" s="220"/>
      <c r="BB112" s="234">
        <f t="shared" si="342"/>
        <v>0</v>
      </c>
      <c r="BC112" s="220"/>
      <c r="BD112" s="234">
        <f t="shared" si="343"/>
        <v>0</v>
      </c>
      <c r="BE112" s="220"/>
      <c r="BF112" s="234">
        <f t="shared" si="344"/>
        <v>0</v>
      </c>
      <c r="BG112" s="220"/>
      <c r="BH112" s="237">
        <f t="shared" si="345"/>
        <v>0</v>
      </c>
    </row>
    <row r="113" spans="1:61" ht="21" customHeight="1" x14ac:dyDescent="0.55000000000000004">
      <c r="A113" s="803"/>
      <c r="B113" s="804"/>
      <c r="C113" s="804"/>
      <c r="D113" s="804"/>
      <c r="E113" s="804"/>
      <c r="F113" s="804"/>
      <c r="G113" s="805"/>
      <c r="H113" s="218"/>
      <c r="I113" s="219"/>
      <c r="J113" s="234">
        <f t="shared" si="327"/>
        <v>0</v>
      </c>
      <c r="K113" s="220"/>
      <c r="L113" s="234">
        <f>$H113*K113</f>
        <v>0</v>
      </c>
      <c r="M113" s="220"/>
      <c r="N113" s="234">
        <f t="shared" si="329"/>
        <v>0</v>
      </c>
      <c r="O113" s="220"/>
      <c r="P113" s="234">
        <f t="shared" si="330"/>
        <v>0</v>
      </c>
      <c r="Q113" s="220"/>
      <c r="R113" s="234">
        <f t="shared" si="331"/>
        <v>0</v>
      </c>
      <c r="S113" s="220"/>
      <c r="T113" s="234">
        <f t="shared" si="332"/>
        <v>0</v>
      </c>
      <c r="U113" s="220"/>
      <c r="V113" s="234">
        <f t="shared" si="333"/>
        <v>0</v>
      </c>
      <c r="W113" s="220"/>
      <c r="X113" s="234">
        <f t="shared" si="334"/>
        <v>0</v>
      </c>
      <c r="Y113" s="220"/>
      <c r="Z113" s="234">
        <f t="shared" si="335"/>
        <v>0</v>
      </c>
      <c r="AA113" s="220"/>
      <c r="AB113" s="237">
        <f t="shared" si="336"/>
        <v>0</v>
      </c>
      <c r="AG113" s="803"/>
      <c r="AH113" s="804"/>
      <c r="AI113" s="804"/>
      <c r="AJ113" s="804"/>
      <c r="AK113" s="804"/>
      <c r="AL113" s="804"/>
      <c r="AM113" s="805"/>
      <c r="AN113" s="218"/>
      <c r="AO113" s="219"/>
      <c r="AP113" s="234">
        <f t="shared" si="337"/>
        <v>0</v>
      </c>
      <c r="AQ113" s="220"/>
      <c r="AR113" s="234">
        <f>$AN113*AQ113</f>
        <v>0</v>
      </c>
      <c r="AS113" s="220"/>
      <c r="AT113" s="234">
        <f t="shared" si="338"/>
        <v>0</v>
      </c>
      <c r="AU113" s="220"/>
      <c r="AV113" s="234">
        <f t="shared" si="339"/>
        <v>0</v>
      </c>
      <c r="AW113" s="220"/>
      <c r="AX113" s="234">
        <f t="shared" si="340"/>
        <v>0</v>
      </c>
      <c r="AY113" s="220"/>
      <c r="AZ113" s="234">
        <f t="shared" si="341"/>
        <v>0</v>
      </c>
      <c r="BA113" s="220"/>
      <c r="BB113" s="234">
        <f t="shared" si="342"/>
        <v>0</v>
      </c>
      <c r="BC113" s="220"/>
      <c r="BD113" s="234">
        <f t="shared" si="343"/>
        <v>0</v>
      </c>
      <c r="BE113" s="220"/>
      <c r="BF113" s="234">
        <f t="shared" si="344"/>
        <v>0</v>
      </c>
      <c r="BG113" s="220"/>
      <c r="BH113" s="237">
        <f t="shared" si="345"/>
        <v>0</v>
      </c>
    </row>
    <row r="114" spans="1:61" ht="21" customHeight="1" x14ac:dyDescent="0.55000000000000004">
      <c r="A114" s="803"/>
      <c r="B114" s="804"/>
      <c r="C114" s="804"/>
      <c r="D114" s="804"/>
      <c r="E114" s="804"/>
      <c r="F114" s="804"/>
      <c r="G114" s="805"/>
      <c r="H114" s="218"/>
      <c r="I114" s="219"/>
      <c r="J114" s="234">
        <f t="shared" si="327"/>
        <v>0</v>
      </c>
      <c r="K114" s="220"/>
      <c r="L114" s="234">
        <f>$H114*K114</f>
        <v>0</v>
      </c>
      <c r="M114" s="220"/>
      <c r="N114" s="234">
        <f t="shared" si="329"/>
        <v>0</v>
      </c>
      <c r="O114" s="220"/>
      <c r="P114" s="234">
        <f t="shared" si="330"/>
        <v>0</v>
      </c>
      <c r="Q114" s="220"/>
      <c r="R114" s="234">
        <f t="shared" si="331"/>
        <v>0</v>
      </c>
      <c r="S114" s="220"/>
      <c r="T114" s="234">
        <f t="shared" si="332"/>
        <v>0</v>
      </c>
      <c r="U114" s="220"/>
      <c r="V114" s="234">
        <f t="shared" si="333"/>
        <v>0</v>
      </c>
      <c r="W114" s="220"/>
      <c r="X114" s="234">
        <f t="shared" si="334"/>
        <v>0</v>
      </c>
      <c r="Y114" s="220"/>
      <c r="Z114" s="234">
        <f t="shared" si="335"/>
        <v>0</v>
      </c>
      <c r="AA114" s="220"/>
      <c r="AB114" s="237">
        <f t="shared" si="336"/>
        <v>0</v>
      </c>
      <c r="AG114" s="803"/>
      <c r="AH114" s="804"/>
      <c r="AI114" s="804"/>
      <c r="AJ114" s="804"/>
      <c r="AK114" s="804"/>
      <c r="AL114" s="804"/>
      <c r="AM114" s="805"/>
      <c r="AN114" s="218"/>
      <c r="AO114" s="219"/>
      <c r="AP114" s="234">
        <f t="shared" si="337"/>
        <v>0</v>
      </c>
      <c r="AQ114" s="220"/>
      <c r="AR114" s="234">
        <f t="shared" ref="AR114:AR118" si="346">$AN114*AQ114</f>
        <v>0</v>
      </c>
      <c r="AS114" s="220"/>
      <c r="AT114" s="234">
        <f t="shared" si="338"/>
        <v>0</v>
      </c>
      <c r="AU114" s="220"/>
      <c r="AV114" s="234">
        <f t="shared" si="339"/>
        <v>0</v>
      </c>
      <c r="AW114" s="220"/>
      <c r="AX114" s="234">
        <f t="shared" si="340"/>
        <v>0</v>
      </c>
      <c r="AY114" s="220"/>
      <c r="AZ114" s="234">
        <f t="shared" si="341"/>
        <v>0</v>
      </c>
      <c r="BA114" s="220"/>
      <c r="BB114" s="234">
        <f t="shared" si="342"/>
        <v>0</v>
      </c>
      <c r="BC114" s="220"/>
      <c r="BD114" s="234">
        <f t="shared" si="343"/>
        <v>0</v>
      </c>
      <c r="BE114" s="220"/>
      <c r="BF114" s="234">
        <f t="shared" si="344"/>
        <v>0</v>
      </c>
      <c r="BG114" s="220"/>
      <c r="BH114" s="237">
        <f t="shared" si="345"/>
        <v>0</v>
      </c>
    </row>
    <row r="115" spans="1:61" ht="21" customHeight="1" x14ac:dyDescent="0.55000000000000004">
      <c r="A115" s="803"/>
      <c r="B115" s="804"/>
      <c r="C115" s="804"/>
      <c r="D115" s="804"/>
      <c r="E115" s="804"/>
      <c r="F115" s="804"/>
      <c r="G115" s="805"/>
      <c r="H115" s="218"/>
      <c r="I115" s="219"/>
      <c r="J115" s="234">
        <f t="shared" si="327"/>
        <v>0</v>
      </c>
      <c r="K115" s="220"/>
      <c r="L115" s="234">
        <f t="shared" ref="L115:L118" si="347">$H115*K115</f>
        <v>0</v>
      </c>
      <c r="M115" s="220"/>
      <c r="N115" s="234">
        <f t="shared" si="329"/>
        <v>0</v>
      </c>
      <c r="O115" s="220"/>
      <c r="P115" s="234">
        <f t="shared" si="330"/>
        <v>0</v>
      </c>
      <c r="Q115" s="220"/>
      <c r="R115" s="234">
        <f t="shared" si="331"/>
        <v>0</v>
      </c>
      <c r="S115" s="220"/>
      <c r="T115" s="234">
        <f t="shared" si="332"/>
        <v>0</v>
      </c>
      <c r="U115" s="220"/>
      <c r="V115" s="234">
        <f t="shared" si="333"/>
        <v>0</v>
      </c>
      <c r="W115" s="220"/>
      <c r="X115" s="234">
        <f t="shared" si="334"/>
        <v>0</v>
      </c>
      <c r="Y115" s="220"/>
      <c r="Z115" s="234">
        <f t="shared" si="335"/>
        <v>0</v>
      </c>
      <c r="AA115" s="220"/>
      <c r="AB115" s="237">
        <f t="shared" si="336"/>
        <v>0</v>
      </c>
      <c r="AG115" s="803"/>
      <c r="AH115" s="804"/>
      <c r="AI115" s="804"/>
      <c r="AJ115" s="804"/>
      <c r="AK115" s="804"/>
      <c r="AL115" s="804"/>
      <c r="AM115" s="805"/>
      <c r="AN115" s="218"/>
      <c r="AO115" s="219"/>
      <c r="AP115" s="234">
        <f t="shared" si="337"/>
        <v>0</v>
      </c>
      <c r="AQ115" s="220"/>
      <c r="AR115" s="234">
        <f t="shared" si="346"/>
        <v>0</v>
      </c>
      <c r="AS115" s="220"/>
      <c r="AT115" s="234">
        <f t="shared" si="338"/>
        <v>0</v>
      </c>
      <c r="AU115" s="220"/>
      <c r="AV115" s="234">
        <f t="shared" si="339"/>
        <v>0</v>
      </c>
      <c r="AW115" s="220"/>
      <c r="AX115" s="234">
        <f t="shared" si="340"/>
        <v>0</v>
      </c>
      <c r="AY115" s="220"/>
      <c r="AZ115" s="234">
        <f t="shared" si="341"/>
        <v>0</v>
      </c>
      <c r="BA115" s="220"/>
      <c r="BB115" s="234">
        <f t="shared" si="342"/>
        <v>0</v>
      </c>
      <c r="BC115" s="220"/>
      <c r="BD115" s="234">
        <f t="shared" si="343"/>
        <v>0</v>
      </c>
      <c r="BE115" s="220"/>
      <c r="BF115" s="234">
        <f t="shared" si="344"/>
        <v>0</v>
      </c>
      <c r="BG115" s="220"/>
      <c r="BH115" s="237">
        <f t="shared" si="345"/>
        <v>0</v>
      </c>
    </row>
    <row r="116" spans="1:61" ht="21" customHeight="1" x14ac:dyDescent="0.55000000000000004">
      <c r="A116" s="803"/>
      <c r="B116" s="804"/>
      <c r="C116" s="804"/>
      <c r="D116" s="804"/>
      <c r="E116" s="804"/>
      <c r="F116" s="804"/>
      <c r="G116" s="805"/>
      <c r="H116" s="218"/>
      <c r="I116" s="219"/>
      <c r="J116" s="234">
        <f t="shared" si="327"/>
        <v>0</v>
      </c>
      <c r="K116" s="220"/>
      <c r="L116" s="234">
        <f t="shared" si="347"/>
        <v>0</v>
      </c>
      <c r="M116" s="220"/>
      <c r="N116" s="234">
        <f t="shared" si="329"/>
        <v>0</v>
      </c>
      <c r="O116" s="220"/>
      <c r="P116" s="234">
        <f t="shared" si="330"/>
        <v>0</v>
      </c>
      <c r="Q116" s="220"/>
      <c r="R116" s="234">
        <f t="shared" si="331"/>
        <v>0</v>
      </c>
      <c r="S116" s="220"/>
      <c r="T116" s="234">
        <f t="shared" si="332"/>
        <v>0</v>
      </c>
      <c r="U116" s="220"/>
      <c r="V116" s="234">
        <f t="shared" si="333"/>
        <v>0</v>
      </c>
      <c r="W116" s="220"/>
      <c r="X116" s="234">
        <f t="shared" si="334"/>
        <v>0</v>
      </c>
      <c r="Y116" s="220"/>
      <c r="Z116" s="234">
        <f t="shared" si="335"/>
        <v>0</v>
      </c>
      <c r="AA116" s="220"/>
      <c r="AB116" s="237">
        <f t="shared" si="336"/>
        <v>0</v>
      </c>
      <c r="AG116" s="803"/>
      <c r="AH116" s="804"/>
      <c r="AI116" s="804"/>
      <c r="AJ116" s="804"/>
      <c r="AK116" s="804"/>
      <c r="AL116" s="804"/>
      <c r="AM116" s="805"/>
      <c r="AN116" s="218"/>
      <c r="AO116" s="219"/>
      <c r="AP116" s="234">
        <f t="shared" si="337"/>
        <v>0</v>
      </c>
      <c r="AQ116" s="220"/>
      <c r="AR116" s="234">
        <f t="shared" si="346"/>
        <v>0</v>
      </c>
      <c r="AS116" s="220"/>
      <c r="AT116" s="234">
        <f t="shared" si="338"/>
        <v>0</v>
      </c>
      <c r="AU116" s="220"/>
      <c r="AV116" s="234">
        <f t="shared" si="339"/>
        <v>0</v>
      </c>
      <c r="AW116" s="220"/>
      <c r="AX116" s="234">
        <f t="shared" si="340"/>
        <v>0</v>
      </c>
      <c r="AY116" s="220"/>
      <c r="AZ116" s="234">
        <f t="shared" si="341"/>
        <v>0</v>
      </c>
      <c r="BA116" s="220"/>
      <c r="BB116" s="234">
        <f t="shared" si="342"/>
        <v>0</v>
      </c>
      <c r="BC116" s="220"/>
      <c r="BD116" s="234">
        <f t="shared" si="343"/>
        <v>0</v>
      </c>
      <c r="BE116" s="220"/>
      <c r="BF116" s="234">
        <f t="shared" si="344"/>
        <v>0</v>
      </c>
      <c r="BG116" s="220"/>
      <c r="BH116" s="237">
        <f t="shared" si="345"/>
        <v>0</v>
      </c>
    </row>
    <row r="117" spans="1:61" ht="21" customHeight="1" x14ac:dyDescent="0.55000000000000004">
      <c r="A117" s="803"/>
      <c r="B117" s="804"/>
      <c r="C117" s="804"/>
      <c r="D117" s="804"/>
      <c r="E117" s="804"/>
      <c r="F117" s="804"/>
      <c r="G117" s="805"/>
      <c r="H117" s="218"/>
      <c r="I117" s="219"/>
      <c r="J117" s="234">
        <f t="shared" si="327"/>
        <v>0</v>
      </c>
      <c r="K117" s="220"/>
      <c r="L117" s="234">
        <f t="shared" si="347"/>
        <v>0</v>
      </c>
      <c r="M117" s="220"/>
      <c r="N117" s="234">
        <f t="shared" si="329"/>
        <v>0</v>
      </c>
      <c r="O117" s="220"/>
      <c r="P117" s="234">
        <f t="shared" si="330"/>
        <v>0</v>
      </c>
      <c r="Q117" s="220"/>
      <c r="R117" s="234">
        <f t="shared" si="331"/>
        <v>0</v>
      </c>
      <c r="S117" s="220"/>
      <c r="T117" s="234">
        <f t="shared" si="332"/>
        <v>0</v>
      </c>
      <c r="U117" s="220"/>
      <c r="V117" s="234">
        <f t="shared" si="333"/>
        <v>0</v>
      </c>
      <c r="W117" s="220"/>
      <c r="X117" s="234">
        <f t="shared" si="334"/>
        <v>0</v>
      </c>
      <c r="Y117" s="220"/>
      <c r="Z117" s="234">
        <f t="shared" si="335"/>
        <v>0</v>
      </c>
      <c r="AA117" s="220"/>
      <c r="AB117" s="237">
        <f t="shared" si="336"/>
        <v>0</v>
      </c>
      <c r="AG117" s="803"/>
      <c r="AH117" s="804"/>
      <c r="AI117" s="804"/>
      <c r="AJ117" s="804"/>
      <c r="AK117" s="804"/>
      <c r="AL117" s="804"/>
      <c r="AM117" s="805"/>
      <c r="AN117" s="218"/>
      <c r="AO117" s="219"/>
      <c r="AP117" s="234">
        <f t="shared" si="337"/>
        <v>0</v>
      </c>
      <c r="AQ117" s="220"/>
      <c r="AR117" s="234">
        <f t="shared" si="346"/>
        <v>0</v>
      </c>
      <c r="AS117" s="220"/>
      <c r="AT117" s="234">
        <f t="shared" si="338"/>
        <v>0</v>
      </c>
      <c r="AU117" s="220"/>
      <c r="AV117" s="234">
        <f t="shared" si="339"/>
        <v>0</v>
      </c>
      <c r="AW117" s="220"/>
      <c r="AX117" s="234">
        <f t="shared" si="340"/>
        <v>0</v>
      </c>
      <c r="AY117" s="220"/>
      <c r="AZ117" s="234">
        <f t="shared" si="341"/>
        <v>0</v>
      </c>
      <c r="BA117" s="220"/>
      <c r="BB117" s="234">
        <f t="shared" si="342"/>
        <v>0</v>
      </c>
      <c r="BC117" s="220"/>
      <c r="BD117" s="234">
        <f t="shared" si="343"/>
        <v>0</v>
      </c>
      <c r="BE117" s="220"/>
      <c r="BF117" s="234">
        <f t="shared" si="344"/>
        <v>0</v>
      </c>
      <c r="BG117" s="220"/>
      <c r="BH117" s="237">
        <f t="shared" si="345"/>
        <v>0</v>
      </c>
    </row>
    <row r="118" spans="1:61" ht="21" customHeight="1" thickBot="1" x14ac:dyDescent="0.6">
      <c r="A118" s="806"/>
      <c r="B118" s="807"/>
      <c r="C118" s="807"/>
      <c r="D118" s="807"/>
      <c r="E118" s="807"/>
      <c r="F118" s="807"/>
      <c r="G118" s="808"/>
      <c r="H118" s="221"/>
      <c r="I118" s="222"/>
      <c r="J118" s="235">
        <f t="shared" si="327"/>
        <v>0</v>
      </c>
      <c r="K118" s="223"/>
      <c r="L118" s="235">
        <f t="shared" si="347"/>
        <v>0</v>
      </c>
      <c r="M118" s="223"/>
      <c r="N118" s="235">
        <f t="shared" si="329"/>
        <v>0</v>
      </c>
      <c r="O118" s="223"/>
      <c r="P118" s="235">
        <f t="shared" si="330"/>
        <v>0</v>
      </c>
      <c r="Q118" s="223"/>
      <c r="R118" s="235">
        <f t="shared" si="331"/>
        <v>0</v>
      </c>
      <c r="S118" s="223"/>
      <c r="T118" s="235">
        <f t="shared" si="332"/>
        <v>0</v>
      </c>
      <c r="U118" s="223"/>
      <c r="V118" s="235">
        <f t="shared" si="333"/>
        <v>0</v>
      </c>
      <c r="W118" s="223"/>
      <c r="X118" s="235">
        <f t="shared" si="334"/>
        <v>0</v>
      </c>
      <c r="Y118" s="223"/>
      <c r="Z118" s="235">
        <f t="shared" si="335"/>
        <v>0</v>
      </c>
      <c r="AA118" s="223"/>
      <c r="AB118" s="238">
        <f t="shared" si="336"/>
        <v>0</v>
      </c>
      <c r="AG118" s="806"/>
      <c r="AH118" s="807"/>
      <c r="AI118" s="807"/>
      <c r="AJ118" s="807"/>
      <c r="AK118" s="807"/>
      <c r="AL118" s="807"/>
      <c r="AM118" s="808"/>
      <c r="AN118" s="221"/>
      <c r="AO118" s="222"/>
      <c r="AP118" s="235">
        <f t="shared" si="337"/>
        <v>0</v>
      </c>
      <c r="AQ118" s="223"/>
      <c r="AR118" s="234">
        <f t="shared" si="346"/>
        <v>0</v>
      </c>
      <c r="AS118" s="223"/>
      <c r="AT118" s="235">
        <f t="shared" si="338"/>
        <v>0</v>
      </c>
      <c r="AU118" s="223"/>
      <c r="AV118" s="235">
        <f t="shared" si="339"/>
        <v>0</v>
      </c>
      <c r="AW118" s="223"/>
      <c r="AX118" s="235">
        <f t="shared" si="340"/>
        <v>0</v>
      </c>
      <c r="AY118" s="223"/>
      <c r="AZ118" s="235">
        <f t="shared" si="341"/>
        <v>0</v>
      </c>
      <c r="BA118" s="223"/>
      <c r="BB118" s="235">
        <f t="shared" si="342"/>
        <v>0</v>
      </c>
      <c r="BC118" s="223"/>
      <c r="BD118" s="235">
        <f t="shared" si="343"/>
        <v>0</v>
      </c>
      <c r="BE118" s="223"/>
      <c r="BF118" s="235">
        <f t="shared" si="344"/>
        <v>0</v>
      </c>
      <c r="BG118" s="223"/>
      <c r="BH118" s="238">
        <f t="shared" si="345"/>
        <v>0</v>
      </c>
    </row>
    <row r="119" spans="1:61" ht="21" customHeight="1" thickTop="1" x14ac:dyDescent="0.55000000000000004">
      <c r="A119" s="798" t="s">
        <v>284</v>
      </c>
      <c r="B119" s="799"/>
      <c r="C119" s="799"/>
      <c r="D119" s="799"/>
      <c r="E119" s="799"/>
      <c r="F119" s="799"/>
      <c r="G119" s="799"/>
      <c r="H119" s="800"/>
      <c r="I119" s="212"/>
      <c r="J119" s="200">
        <f>SUM(J111:J118)</f>
        <v>0</v>
      </c>
      <c r="K119" s="224"/>
      <c r="L119" s="200">
        <f>SUM(L111:L118)</f>
        <v>0</v>
      </c>
      <c r="M119" s="224"/>
      <c r="N119" s="200">
        <f>SUM(N111:N118)</f>
        <v>0</v>
      </c>
      <c r="O119" s="224"/>
      <c r="P119" s="200">
        <f>SUM(P111:P118)</f>
        <v>0</v>
      </c>
      <c r="Q119" s="225"/>
      <c r="R119" s="200">
        <f>SUM(R111:R118)</f>
        <v>0</v>
      </c>
      <c r="S119" s="225"/>
      <c r="T119" s="200">
        <f>SUM(T111:T118)</f>
        <v>0</v>
      </c>
      <c r="U119" s="224"/>
      <c r="V119" s="200">
        <f>SUM(V111:V118)</f>
        <v>0</v>
      </c>
      <c r="W119" s="225"/>
      <c r="X119" s="200">
        <f>SUM(X111:X118)</f>
        <v>0</v>
      </c>
      <c r="Y119" s="225"/>
      <c r="Z119" s="200">
        <f>SUM(Z111:Z118)</f>
        <v>0</v>
      </c>
      <c r="AA119" s="225"/>
      <c r="AB119" s="201">
        <f>SUM(AB111:AB118)</f>
        <v>0</v>
      </c>
      <c r="AG119" s="798" t="s">
        <v>284</v>
      </c>
      <c r="AH119" s="799"/>
      <c r="AI119" s="799"/>
      <c r="AJ119" s="799"/>
      <c r="AK119" s="799"/>
      <c r="AL119" s="799"/>
      <c r="AM119" s="799"/>
      <c r="AN119" s="800"/>
      <c r="AO119" s="212"/>
      <c r="AP119" s="200">
        <f>SUM(AP111:AP118)</f>
        <v>25000</v>
      </c>
      <c r="AQ119" s="224"/>
      <c r="AR119" s="200">
        <f>SUM(AR111:AR118)</f>
        <v>20000</v>
      </c>
      <c r="AS119" s="224"/>
      <c r="AT119" s="200">
        <f>SUM(AT111:AT118)</f>
        <v>0</v>
      </c>
      <c r="AU119" s="224"/>
      <c r="AV119" s="200">
        <f>SUM(AV111:AV118)</f>
        <v>0</v>
      </c>
      <c r="AW119" s="225"/>
      <c r="AX119" s="200">
        <f>SUM(AX111:AX118)</f>
        <v>10000</v>
      </c>
      <c r="AY119" s="225"/>
      <c r="AZ119" s="200">
        <f>SUM(AZ111:AZ118)</f>
        <v>0</v>
      </c>
      <c r="BA119" s="224"/>
      <c r="BB119" s="200">
        <f>SUM(BB111:BB118)</f>
        <v>0</v>
      </c>
      <c r="BC119" s="225"/>
      <c r="BD119" s="200">
        <f>SUM(BD111:BD118)</f>
        <v>0</v>
      </c>
      <c r="BE119" s="225"/>
      <c r="BF119" s="200">
        <f>SUM(BF111:BF118)</f>
        <v>0</v>
      </c>
      <c r="BG119" s="225"/>
      <c r="BH119" s="201">
        <f>SUM(BH111:BH118)</f>
        <v>0</v>
      </c>
    </row>
    <row r="120" spans="1:61" ht="13.5" customHeight="1" x14ac:dyDescent="0.55000000000000004">
      <c r="A120" s="178"/>
      <c r="B120" s="178"/>
      <c r="C120" s="178"/>
      <c r="D120" s="178"/>
      <c r="E120" s="178"/>
      <c r="F120" s="178"/>
      <c r="G120" s="178"/>
      <c r="H120" s="178"/>
      <c r="I120" s="178"/>
      <c r="J120" s="177"/>
      <c r="K120" s="177"/>
      <c r="L120" s="177"/>
      <c r="M120" s="177"/>
      <c r="N120" s="177"/>
      <c r="O120" s="177"/>
      <c r="P120" s="177"/>
      <c r="Q120" s="177"/>
      <c r="R120" s="177"/>
      <c r="S120" s="177"/>
      <c r="T120" s="177"/>
      <c r="U120" s="177"/>
      <c r="V120" s="177"/>
      <c r="W120" s="177"/>
      <c r="X120" s="177"/>
      <c r="Y120" s="177"/>
      <c r="Z120" s="177"/>
      <c r="AA120" s="177"/>
      <c r="AB120" s="187"/>
      <c r="AC120" s="184"/>
      <c r="AG120" s="178"/>
      <c r="AH120" s="178"/>
      <c r="AI120" s="178"/>
      <c r="AJ120" s="178"/>
      <c r="AK120" s="178"/>
      <c r="AL120" s="178"/>
      <c r="AM120" s="178"/>
      <c r="AN120" s="178"/>
      <c r="AO120" s="178"/>
      <c r="AP120" s="177"/>
      <c r="AQ120" s="177"/>
      <c r="AR120" s="177"/>
      <c r="AS120" s="177"/>
      <c r="AT120" s="177"/>
      <c r="AU120" s="177"/>
      <c r="AV120" s="177"/>
      <c r="AW120" s="177"/>
      <c r="AX120" s="177"/>
      <c r="AY120" s="177"/>
      <c r="AZ120" s="177"/>
      <c r="BA120" s="177"/>
      <c r="BB120" s="177"/>
      <c r="BC120" s="177"/>
      <c r="BD120" s="177"/>
      <c r="BE120" s="177"/>
      <c r="BF120" s="177"/>
      <c r="BG120" s="177"/>
      <c r="BH120" s="187"/>
      <c r="BI120" s="184"/>
    </row>
    <row r="121" spans="1:61" ht="24" customHeight="1" x14ac:dyDescent="0.55000000000000004">
      <c r="A121" s="809" t="s">
        <v>285</v>
      </c>
      <c r="B121" s="809"/>
      <c r="C121" s="809"/>
      <c r="D121" s="809"/>
      <c r="E121" s="809"/>
      <c r="F121" s="809"/>
      <c r="G121" s="809"/>
      <c r="H121" s="809"/>
      <c r="I121" s="820">
        <f>J107+J119</f>
        <v>0</v>
      </c>
      <c r="J121" s="821"/>
      <c r="K121" s="819">
        <f>L107+L119</f>
        <v>0</v>
      </c>
      <c r="L121" s="820"/>
      <c r="M121" s="819">
        <f>N107+N119</f>
        <v>0</v>
      </c>
      <c r="N121" s="820"/>
      <c r="O121" s="819">
        <f>P107+P119</f>
        <v>0</v>
      </c>
      <c r="P121" s="820"/>
      <c r="Q121" s="819">
        <f>R107+R119</f>
        <v>0</v>
      </c>
      <c r="R121" s="820"/>
      <c r="S121" s="819">
        <f>T107+T119</f>
        <v>0</v>
      </c>
      <c r="T121" s="820"/>
      <c r="U121" s="819">
        <f>V107+V119</f>
        <v>0</v>
      </c>
      <c r="V121" s="820"/>
      <c r="W121" s="819">
        <f>X107+X119</f>
        <v>0</v>
      </c>
      <c r="X121" s="820"/>
      <c r="Y121" s="819">
        <f>Z107+Z119</f>
        <v>0</v>
      </c>
      <c r="Z121" s="820"/>
      <c r="AA121" s="819">
        <f>AB107+AB119</f>
        <v>0</v>
      </c>
      <c r="AB121" s="821"/>
      <c r="AG121" s="809" t="s">
        <v>285</v>
      </c>
      <c r="AH121" s="809"/>
      <c r="AI121" s="809"/>
      <c r="AJ121" s="809"/>
      <c r="AK121" s="809"/>
      <c r="AL121" s="809"/>
      <c r="AM121" s="809"/>
      <c r="AN121" s="809"/>
      <c r="AO121" s="820">
        <f>AP107+AP119</f>
        <v>1065000</v>
      </c>
      <c r="AP121" s="821"/>
      <c r="AQ121" s="819">
        <f>AR107+AR119</f>
        <v>1060000</v>
      </c>
      <c r="AR121" s="820"/>
      <c r="AS121" s="819">
        <f>AT107+AT119</f>
        <v>0</v>
      </c>
      <c r="AT121" s="820"/>
      <c r="AU121" s="819">
        <f>AV107+AV119</f>
        <v>0</v>
      </c>
      <c r="AV121" s="820"/>
      <c r="AW121" s="819">
        <f>AX107+AX119</f>
        <v>530000</v>
      </c>
      <c r="AX121" s="820"/>
      <c r="AY121" s="819">
        <f>AZ107+AZ119</f>
        <v>0</v>
      </c>
      <c r="AZ121" s="820"/>
      <c r="BA121" s="819">
        <f>BB107+BB119</f>
        <v>0</v>
      </c>
      <c r="BB121" s="820"/>
      <c r="BC121" s="819">
        <f>BD107+BD119</f>
        <v>0</v>
      </c>
      <c r="BD121" s="820"/>
      <c r="BE121" s="819">
        <f>BF107+BF119</f>
        <v>0</v>
      </c>
      <c r="BF121" s="820"/>
      <c r="BG121" s="819">
        <f>BH107+BH119</f>
        <v>0</v>
      </c>
      <c r="BH121" s="821"/>
    </row>
    <row r="122" spans="1:61" ht="13.25" customHeight="1" x14ac:dyDescent="0.55000000000000004"/>
    <row r="123" spans="1:61" ht="13.25" customHeight="1" x14ac:dyDescent="0.55000000000000004"/>
    <row r="124" spans="1:61" ht="12" customHeight="1" x14ac:dyDescent="0.55000000000000004">
      <c r="A124" s="828" t="s">
        <v>276</v>
      </c>
      <c r="B124" s="968"/>
      <c r="C124" s="969"/>
      <c r="D124" s="186"/>
      <c r="E124" s="186"/>
      <c r="F124" s="186"/>
      <c r="G124" s="186"/>
      <c r="H124" s="834" t="s">
        <v>277</v>
      </c>
      <c r="I124" s="822">
        <f>$I$8</f>
        <v>0</v>
      </c>
      <c r="J124" s="822"/>
      <c r="K124" s="822">
        <f>$K$8</f>
        <v>0</v>
      </c>
      <c r="L124" s="822"/>
      <c r="M124" s="822">
        <f>$M$8</f>
        <v>0</v>
      </c>
      <c r="N124" s="822"/>
      <c r="O124" s="822">
        <f>$O$8</f>
        <v>0</v>
      </c>
      <c r="P124" s="822"/>
      <c r="Q124" s="822">
        <f>$Q$8</f>
        <v>0</v>
      </c>
      <c r="R124" s="822"/>
      <c r="S124" s="822">
        <f>$S$8</f>
        <v>0</v>
      </c>
      <c r="T124" s="822"/>
      <c r="U124" s="822">
        <f>$U$8</f>
        <v>0</v>
      </c>
      <c r="V124" s="822"/>
      <c r="W124" s="822">
        <f>$W$8</f>
        <v>0</v>
      </c>
      <c r="X124" s="822"/>
      <c r="Y124" s="822">
        <f>$Y$8</f>
        <v>0</v>
      </c>
      <c r="Z124" s="822"/>
      <c r="AA124" s="822">
        <f>$AA$8</f>
        <v>0</v>
      </c>
      <c r="AB124" s="822"/>
      <c r="AG124" s="828" t="s">
        <v>276</v>
      </c>
      <c r="AH124" s="830" t="s">
        <v>456</v>
      </c>
      <c r="AI124" s="831"/>
      <c r="AJ124" s="186"/>
      <c r="AK124" s="186"/>
      <c r="AL124" s="186"/>
      <c r="AM124" s="186"/>
      <c r="AN124" s="834" t="s">
        <v>277</v>
      </c>
      <c r="AO124" s="822" t="str">
        <f>AO$8</f>
        <v>A</v>
      </c>
      <c r="AP124" s="822"/>
      <c r="AQ124" s="822" t="str">
        <f t="shared" ref="AQ124" si="348">AQ$8</f>
        <v>B</v>
      </c>
      <c r="AR124" s="822"/>
      <c r="AS124" s="822" t="str">
        <f t="shared" ref="AS124" si="349">AS$8</f>
        <v>C</v>
      </c>
      <c r="AT124" s="822"/>
      <c r="AU124" s="822" t="str">
        <f t="shared" ref="AU124" si="350">AU$8</f>
        <v>D</v>
      </c>
      <c r="AV124" s="822"/>
      <c r="AW124" s="822" t="str">
        <f t="shared" ref="AW124" si="351">AW$8</f>
        <v>E</v>
      </c>
      <c r="AX124" s="822"/>
      <c r="AY124" s="822" t="str">
        <f t="shared" ref="AY124" si="352">AY$8</f>
        <v>F</v>
      </c>
      <c r="AZ124" s="822"/>
      <c r="BA124" s="822">
        <f t="shared" ref="BA124" si="353">BA$8</f>
        <v>0</v>
      </c>
      <c r="BB124" s="822"/>
      <c r="BC124" s="822">
        <f t="shared" ref="BC124" si="354">BC$8</f>
        <v>0</v>
      </c>
      <c r="BD124" s="822"/>
      <c r="BE124" s="822">
        <f t="shared" ref="BE124" si="355">BE$8</f>
        <v>0</v>
      </c>
      <c r="BF124" s="822"/>
      <c r="BG124" s="822">
        <f t="shared" ref="BG124" si="356">BG$8</f>
        <v>0</v>
      </c>
      <c r="BH124" s="822"/>
    </row>
    <row r="125" spans="1:61" ht="12" customHeight="1" x14ac:dyDescent="0.55000000000000004">
      <c r="A125" s="829"/>
      <c r="B125" s="970"/>
      <c r="C125" s="971"/>
      <c r="D125" s="187"/>
      <c r="E125" s="187"/>
      <c r="F125" s="187"/>
      <c r="G125" s="187"/>
      <c r="H125" s="835"/>
      <c r="I125" s="823"/>
      <c r="J125" s="823"/>
      <c r="K125" s="823"/>
      <c r="L125" s="823"/>
      <c r="M125" s="823"/>
      <c r="N125" s="823"/>
      <c r="O125" s="823"/>
      <c r="P125" s="823"/>
      <c r="Q125" s="823"/>
      <c r="R125" s="823"/>
      <c r="S125" s="823"/>
      <c r="T125" s="823"/>
      <c r="U125" s="823"/>
      <c r="V125" s="823"/>
      <c r="W125" s="823"/>
      <c r="X125" s="823"/>
      <c r="Y125" s="823"/>
      <c r="Z125" s="823"/>
      <c r="AA125" s="823"/>
      <c r="AB125" s="823"/>
      <c r="AG125" s="829"/>
      <c r="AH125" s="832"/>
      <c r="AI125" s="833"/>
      <c r="AJ125" s="187"/>
      <c r="AK125" s="187"/>
      <c r="AL125" s="187"/>
      <c r="AM125" s="187"/>
      <c r="AN125" s="835"/>
      <c r="AO125" s="823"/>
      <c r="AP125" s="823"/>
      <c r="AQ125" s="823"/>
      <c r="AR125" s="823"/>
      <c r="AS125" s="823"/>
      <c r="AT125" s="823"/>
      <c r="AU125" s="823"/>
      <c r="AV125" s="823"/>
      <c r="AW125" s="823"/>
      <c r="AX125" s="823"/>
      <c r="AY125" s="823"/>
      <c r="AZ125" s="823"/>
      <c r="BA125" s="823"/>
      <c r="BB125" s="823"/>
      <c r="BC125" s="823"/>
      <c r="BD125" s="823"/>
      <c r="BE125" s="823"/>
      <c r="BF125" s="823"/>
      <c r="BG125" s="823"/>
      <c r="BH125" s="823"/>
    </row>
    <row r="126" spans="1:61" ht="22.25" customHeight="1" thickBot="1" x14ac:dyDescent="0.25">
      <c r="A126" s="824" t="s">
        <v>292</v>
      </c>
      <c r="B126" s="824"/>
      <c r="C126" s="824"/>
      <c r="D126" s="824"/>
      <c r="E126" s="824"/>
      <c r="F126" s="824"/>
      <c r="G126" s="824"/>
      <c r="H126" s="178"/>
      <c r="I126" s="188"/>
      <c r="J126" s="188"/>
      <c r="K126" s="189"/>
      <c r="L126" s="189"/>
      <c r="M126" s="189"/>
      <c r="N126" s="189"/>
      <c r="O126" s="189"/>
      <c r="P126" s="189"/>
      <c r="Q126" s="189"/>
      <c r="R126" s="189"/>
      <c r="S126" s="189"/>
      <c r="T126" s="189"/>
      <c r="U126" s="190"/>
      <c r="V126" s="190"/>
      <c r="W126" s="190"/>
      <c r="X126" s="190"/>
      <c r="Y126" s="190"/>
      <c r="Z126" s="190"/>
      <c r="AA126" s="190"/>
      <c r="AB126" s="190"/>
      <c r="AG126" s="824" t="s">
        <v>292</v>
      </c>
      <c r="AH126" s="824"/>
      <c r="AI126" s="824"/>
      <c r="AJ126" s="824"/>
      <c r="AK126" s="824"/>
      <c r="AL126" s="824"/>
      <c r="AM126" s="824"/>
      <c r="AN126" s="178"/>
      <c r="AO126" s="188"/>
      <c r="AP126" s="188"/>
      <c r="AQ126" s="189"/>
      <c r="AR126" s="189"/>
      <c r="AS126" s="189"/>
      <c r="AT126" s="189"/>
      <c r="AU126" s="189"/>
      <c r="AV126" s="189"/>
      <c r="AW126" s="189"/>
      <c r="AX126" s="189"/>
      <c r="AY126" s="189"/>
      <c r="AZ126" s="189"/>
      <c r="BA126" s="190"/>
      <c r="BB126" s="190"/>
      <c r="BC126" s="190"/>
      <c r="BD126" s="190"/>
      <c r="BE126" s="190"/>
      <c r="BF126" s="190"/>
      <c r="BG126" s="190"/>
      <c r="BH126" s="190"/>
    </row>
    <row r="127" spans="1:61" ht="20.399999999999999" customHeight="1" thickBot="1" x14ac:dyDescent="0.6">
      <c r="A127" s="338"/>
      <c r="B127" s="346" t="s">
        <v>293</v>
      </c>
      <c r="C127" s="191"/>
      <c r="D127" s="192"/>
      <c r="E127" s="192"/>
      <c r="F127" s="192"/>
      <c r="G127" s="193"/>
      <c r="H127" s="178"/>
      <c r="I127" s="801" t="s">
        <v>278</v>
      </c>
      <c r="J127" s="801"/>
      <c r="K127" s="801" t="s">
        <v>278</v>
      </c>
      <c r="L127" s="801"/>
      <c r="M127" s="801" t="s">
        <v>278</v>
      </c>
      <c r="N127" s="801"/>
      <c r="O127" s="801" t="s">
        <v>278</v>
      </c>
      <c r="P127" s="801"/>
      <c r="Q127" s="801" t="s">
        <v>278</v>
      </c>
      <c r="R127" s="801"/>
      <c r="S127" s="801" t="s">
        <v>278</v>
      </c>
      <c r="T127" s="801"/>
      <c r="U127" s="801" t="s">
        <v>278</v>
      </c>
      <c r="V127" s="801"/>
      <c r="W127" s="801" t="s">
        <v>278</v>
      </c>
      <c r="X127" s="801"/>
      <c r="Y127" s="801" t="s">
        <v>278</v>
      </c>
      <c r="Z127" s="801"/>
      <c r="AA127" s="801" t="s">
        <v>278</v>
      </c>
      <c r="AB127" s="801"/>
      <c r="AG127" s="345" t="s">
        <v>428</v>
      </c>
      <c r="AH127" s="346" t="s">
        <v>293</v>
      </c>
      <c r="AI127" s="191"/>
      <c r="AJ127" s="192"/>
      <c r="AK127" s="192"/>
      <c r="AL127" s="192"/>
      <c r="AM127" s="193"/>
      <c r="AN127" s="178"/>
      <c r="AO127" s="801" t="s">
        <v>278</v>
      </c>
      <c r="AP127" s="801"/>
      <c r="AQ127" s="801" t="s">
        <v>278</v>
      </c>
      <c r="AR127" s="801"/>
      <c r="AS127" s="801" t="s">
        <v>278</v>
      </c>
      <c r="AT127" s="801"/>
      <c r="AU127" s="801" t="s">
        <v>278</v>
      </c>
      <c r="AV127" s="801"/>
      <c r="AW127" s="801" t="s">
        <v>278</v>
      </c>
      <c r="AX127" s="801"/>
      <c r="AY127" s="801" t="s">
        <v>278</v>
      </c>
      <c r="AZ127" s="801"/>
      <c r="BA127" s="801" t="s">
        <v>278</v>
      </c>
      <c r="BB127" s="801"/>
      <c r="BC127" s="801" t="s">
        <v>278</v>
      </c>
      <c r="BD127" s="801"/>
      <c r="BE127" s="801" t="s">
        <v>278</v>
      </c>
      <c r="BF127" s="801"/>
      <c r="BG127" s="801" t="s">
        <v>278</v>
      </c>
      <c r="BH127" s="801"/>
    </row>
    <row r="128" spans="1:61" ht="23.25" customHeight="1" x14ac:dyDescent="0.2">
      <c r="A128" s="178"/>
      <c r="B128" s="347" t="s">
        <v>294</v>
      </c>
      <c r="C128" s="178"/>
      <c r="D128" s="155"/>
      <c r="E128" s="348" t="s">
        <v>295</v>
      </c>
      <c r="F128" s="178"/>
      <c r="G128" s="178"/>
      <c r="H128" s="178"/>
      <c r="I128" s="802"/>
      <c r="J128" s="802"/>
      <c r="K128" s="802"/>
      <c r="L128" s="802"/>
      <c r="M128" s="802"/>
      <c r="N128" s="802"/>
      <c r="O128" s="802"/>
      <c r="P128" s="802"/>
      <c r="Q128" s="802"/>
      <c r="R128" s="802"/>
      <c r="S128" s="802"/>
      <c r="T128" s="802"/>
      <c r="U128" s="802"/>
      <c r="V128" s="802"/>
      <c r="W128" s="802"/>
      <c r="X128" s="802"/>
      <c r="Y128" s="802"/>
      <c r="Z128" s="802"/>
      <c r="AA128" s="802"/>
      <c r="AB128" s="802"/>
      <c r="AG128" s="178"/>
      <c r="AH128" s="347" t="s">
        <v>294</v>
      </c>
      <c r="AI128" s="178"/>
      <c r="AJ128" s="155"/>
      <c r="AK128" s="348" t="s">
        <v>295</v>
      </c>
      <c r="AL128" s="178"/>
      <c r="AM128" s="178"/>
      <c r="AN128" s="178"/>
      <c r="AO128" s="802"/>
      <c r="AP128" s="802"/>
      <c r="AQ128" s="802"/>
      <c r="AR128" s="802"/>
      <c r="AS128" s="802"/>
      <c r="AT128" s="802"/>
      <c r="AU128" s="802"/>
      <c r="AV128" s="802"/>
      <c r="AW128" s="802"/>
      <c r="AX128" s="802"/>
      <c r="AY128" s="802"/>
      <c r="AZ128" s="802"/>
      <c r="BA128" s="802"/>
      <c r="BB128" s="802"/>
      <c r="BC128" s="802"/>
      <c r="BD128" s="802"/>
      <c r="BE128" s="802"/>
      <c r="BF128" s="802"/>
      <c r="BG128" s="802"/>
      <c r="BH128" s="802"/>
    </row>
    <row r="129" spans="1:61" ht="14" customHeight="1" x14ac:dyDescent="0.55000000000000004">
      <c r="A129" s="796" t="s">
        <v>279</v>
      </c>
      <c r="B129" s="797"/>
      <c r="C129" s="797"/>
      <c r="D129" s="797"/>
      <c r="E129" s="797"/>
      <c r="F129" s="797"/>
      <c r="G129" s="797"/>
      <c r="H129" s="797"/>
      <c r="I129" s="797"/>
      <c r="J129" s="797"/>
      <c r="K129" s="797"/>
      <c r="L129" s="797"/>
      <c r="M129" s="797"/>
      <c r="N129" s="797"/>
      <c r="O129" s="797"/>
      <c r="P129" s="797"/>
      <c r="Q129" s="797"/>
      <c r="R129" s="797"/>
      <c r="S129" s="797"/>
      <c r="T129" s="797"/>
      <c r="U129" s="797"/>
      <c r="V129" s="797"/>
      <c r="W129" s="797"/>
      <c r="X129" s="797"/>
      <c r="Y129" s="797"/>
      <c r="Z129" s="797"/>
      <c r="AA129" s="797"/>
      <c r="AB129" s="797"/>
      <c r="AC129" s="194"/>
      <c r="AG129" s="796" t="s">
        <v>279</v>
      </c>
      <c r="AH129" s="797"/>
      <c r="AI129" s="797"/>
      <c r="AJ129" s="797"/>
      <c r="AK129" s="797"/>
      <c r="AL129" s="797"/>
      <c r="AM129" s="797"/>
      <c r="AN129" s="797"/>
      <c r="AO129" s="797"/>
      <c r="AP129" s="797"/>
      <c r="AQ129" s="797"/>
      <c r="AR129" s="797"/>
      <c r="AS129" s="797"/>
      <c r="AT129" s="797"/>
      <c r="AU129" s="797"/>
      <c r="AV129" s="797"/>
      <c r="AW129" s="797"/>
      <c r="AX129" s="797"/>
      <c r="AY129" s="797"/>
      <c r="AZ129" s="797"/>
      <c r="BA129" s="797"/>
      <c r="BB129" s="797"/>
      <c r="BC129" s="797"/>
      <c r="BD129" s="797"/>
      <c r="BE129" s="797"/>
      <c r="BF129" s="797"/>
      <c r="BG129" s="797"/>
      <c r="BH129" s="797"/>
      <c r="BI129" s="194"/>
    </row>
    <row r="130" spans="1:61" ht="29.4" customHeight="1" thickBot="1" x14ac:dyDescent="0.6">
      <c r="A130" s="349" t="s">
        <v>296</v>
      </c>
      <c r="B130" s="350" t="s">
        <v>280</v>
      </c>
      <c r="C130" s="350" t="s">
        <v>258</v>
      </c>
      <c r="D130" s="351" t="s">
        <v>259</v>
      </c>
      <c r="E130" s="351" t="s">
        <v>297</v>
      </c>
      <c r="F130" s="351" t="s">
        <v>298</v>
      </c>
      <c r="G130" s="351" t="s">
        <v>299</v>
      </c>
      <c r="H130" s="352" t="s">
        <v>281</v>
      </c>
      <c r="I130" s="353" t="s">
        <v>282</v>
      </c>
      <c r="J130" s="354" t="s">
        <v>283</v>
      </c>
      <c r="K130" s="353" t="s">
        <v>282</v>
      </c>
      <c r="L130" s="354" t="s">
        <v>283</v>
      </c>
      <c r="M130" s="353" t="s">
        <v>282</v>
      </c>
      <c r="N130" s="354" t="s">
        <v>283</v>
      </c>
      <c r="O130" s="353" t="s">
        <v>282</v>
      </c>
      <c r="P130" s="354" t="s">
        <v>283</v>
      </c>
      <c r="Q130" s="353" t="s">
        <v>282</v>
      </c>
      <c r="R130" s="354" t="s">
        <v>283</v>
      </c>
      <c r="S130" s="353" t="s">
        <v>282</v>
      </c>
      <c r="T130" s="354" t="s">
        <v>283</v>
      </c>
      <c r="U130" s="353" t="s">
        <v>282</v>
      </c>
      <c r="V130" s="354" t="s">
        <v>283</v>
      </c>
      <c r="W130" s="353" t="s">
        <v>282</v>
      </c>
      <c r="X130" s="354" t="s">
        <v>283</v>
      </c>
      <c r="Y130" s="353" t="s">
        <v>282</v>
      </c>
      <c r="Z130" s="354" t="s">
        <v>283</v>
      </c>
      <c r="AA130" s="353" t="s">
        <v>282</v>
      </c>
      <c r="AB130" s="353" t="s">
        <v>283</v>
      </c>
      <c r="AG130" s="349" t="s">
        <v>296</v>
      </c>
      <c r="AH130" s="350" t="s">
        <v>280</v>
      </c>
      <c r="AI130" s="350" t="s">
        <v>258</v>
      </c>
      <c r="AJ130" s="351" t="s">
        <v>259</v>
      </c>
      <c r="AK130" s="351" t="s">
        <v>297</v>
      </c>
      <c r="AL130" s="351" t="s">
        <v>298</v>
      </c>
      <c r="AM130" s="351" t="s">
        <v>299</v>
      </c>
      <c r="AN130" s="352" t="s">
        <v>281</v>
      </c>
      <c r="AO130" s="353" t="s">
        <v>282</v>
      </c>
      <c r="AP130" s="354" t="s">
        <v>283</v>
      </c>
      <c r="AQ130" s="353" t="s">
        <v>282</v>
      </c>
      <c r="AR130" s="354" t="s">
        <v>283</v>
      </c>
      <c r="AS130" s="353" t="s">
        <v>282</v>
      </c>
      <c r="AT130" s="354" t="s">
        <v>283</v>
      </c>
      <c r="AU130" s="353" t="s">
        <v>282</v>
      </c>
      <c r="AV130" s="354" t="s">
        <v>283</v>
      </c>
      <c r="AW130" s="353" t="s">
        <v>282</v>
      </c>
      <c r="AX130" s="354" t="s">
        <v>283</v>
      </c>
      <c r="AY130" s="353" t="s">
        <v>282</v>
      </c>
      <c r="AZ130" s="354" t="s">
        <v>283</v>
      </c>
      <c r="BA130" s="353" t="s">
        <v>282</v>
      </c>
      <c r="BB130" s="354" t="s">
        <v>283</v>
      </c>
      <c r="BC130" s="353" t="s">
        <v>282</v>
      </c>
      <c r="BD130" s="354" t="s">
        <v>283</v>
      </c>
      <c r="BE130" s="353" t="s">
        <v>282</v>
      </c>
      <c r="BF130" s="354" t="s">
        <v>283</v>
      </c>
      <c r="BG130" s="353" t="s">
        <v>282</v>
      </c>
      <c r="BH130" s="353" t="s">
        <v>283</v>
      </c>
    </row>
    <row r="131" spans="1:61" ht="21" customHeight="1" thickTop="1" x14ac:dyDescent="0.55000000000000004">
      <c r="A131" s="195"/>
      <c r="B131" s="196"/>
      <c r="C131" s="196"/>
      <c r="D131" s="197"/>
      <c r="E131" s="278"/>
      <c r="F131" s="198"/>
      <c r="G131" s="199" t="str">
        <f>IF(OR(E131="",F131=""),"",ROUNDDOWN(F131/1000/E131,1))</f>
        <v/>
      </c>
      <c r="H131" s="246"/>
      <c r="I131" s="249"/>
      <c r="J131" s="229">
        <f t="shared" ref="J131:J144" si="357">H131*I131</f>
        <v>0</v>
      </c>
      <c r="K131" s="249"/>
      <c r="L131" s="229">
        <f t="shared" ref="L131:L144" si="358">H131*K131</f>
        <v>0</v>
      </c>
      <c r="M131" s="249"/>
      <c r="N131" s="229">
        <f t="shared" ref="N131:N144" si="359">H131*M131</f>
        <v>0</v>
      </c>
      <c r="O131" s="249"/>
      <c r="P131" s="229">
        <f t="shared" ref="P131:P144" si="360">H131*O131</f>
        <v>0</v>
      </c>
      <c r="Q131" s="249"/>
      <c r="R131" s="229">
        <f t="shared" ref="R131:R144" si="361">H131*Q131</f>
        <v>0</v>
      </c>
      <c r="S131" s="249"/>
      <c r="T131" s="229">
        <f t="shared" ref="T131:T144" si="362">H131*S131</f>
        <v>0</v>
      </c>
      <c r="U131" s="249"/>
      <c r="V131" s="229">
        <f t="shared" ref="V131:V144" si="363">H131*U131</f>
        <v>0</v>
      </c>
      <c r="W131" s="249"/>
      <c r="X131" s="229">
        <f t="shared" ref="X131:X144" si="364">H131*W131</f>
        <v>0</v>
      </c>
      <c r="Y131" s="249"/>
      <c r="Z131" s="229">
        <f t="shared" ref="Z131:Z144" si="365">H131*Y131</f>
        <v>0</v>
      </c>
      <c r="AA131" s="249"/>
      <c r="AB131" s="231">
        <f t="shared" ref="AB131:AB144" si="366">H131*AA131</f>
        <v>0</v>
      </c>
      <c r="AG131" s="281"/>
      <c r="AH131" s="282"/>
      <c r="AI131" s="282"/>
      <c r="AJ131" s="289"/>
      <c r="AK131" s="278"/>
      <c r="AL131" s="198"/>
      <c r="AM131" s="199" t="str">
        <f>IF(OR(AK131="",AL131=""),"",ROUNDDOWN(AL131/1000/AK131,1))</f>
        <v/>
      </c>
      <c r="AN131" s="246"/>
      <c r="AO131" s="249"/>
      <c r="AP131" s="229">
        <f t="shared" ref="AP131:AP144" si="367">AN131*AO131</f>
        <v>0</v>
      </c>
      <c r="AQ131" s="249"/>
      <c r="AR131" s="229">
        <f t="shared" ref="AR131:AR144" si="368">AN131*AQ131</f>
        <v>0</v>
      </c>
      <c r="AS131" s="249"/>
      <c r="AT131" s="229">
        <f t="shared" ref="AT131:AT144" si="369">AN131*AS131</f>
        <v>0</v>
      </c>
      <c r="AU131" s="249"/>
      <c r="AV131" s="229">
        <f t="shared" ref="AV131:AV144" si="370">AN131*AU131</f>
        <v>0</v>
      </c>
      <c r="AW131" s="249"/>
      <c r="AX131" s="229">
        <f t="shared" ref="AX131:AX144" si="371">AN131*AW131</f>
        <v>0</v>
      </c>
      <c r="AY131" s="249"/>
      <c r="AZ131" s="229">
        <f t="shared" ref="AZ131:AZ144" si="372">AN131*AY131</f>
        <v>0</v>
      </c>
      <c r="BA131" s="249"/>
      <c r="BB131" s="229">
        <f t="shared" ref="BB131:BB144" si="373">AN131*BA131</f>
        <v>0</v>
      </c>
      <c r="BC131" s="249"/>
      <c r="BD131" s="229">
        <f t="shared" ref="BD131:BD144" si="374">AN131*BC131</f>
        <v>0</v>
      </c>
      <c r="BE131" s="249"/>
      <c r="BF131" s="229">
        <f t="shared" ref="BF131:BF144" si="375">AN131*BE131</f>
        <v>0</v>
      </c>
      <c r="BG131" s="249"/>
      <c r="BH131" s="231">
        <f t="shared" ref="BH131:BH144" si="376">AN131*BG131</f>
        <v>0</v>
      </c>
    </row>
    <row r="132" spans="1:61" ht="21" customHeight="1" x14ac:dyDescent="0.55000000000000004">
      <c r="A132" s="202"/>
      <c r="B132" s="203"/>
      <c r="C132" s="203"/>
      <c r="D132" s="204"/>
      <c r="E132" s="279"/>
      <c r="F132" s="205"/>
      <c r="G132" s="206" t="str">
        <f t="shared" ref="G132:G144" si="377">IF(OR(E132="",F132=""),"",ROUNDDOWN(F132/1000/E132,1))</f>
        <v/>
      </c>
      <c r="H132" s="247"/>
      <c r="I132" s="250"/>
      <c r="J132" s="227">
        <f t="shared" si="357"/>
        <v>0</v>
      </c>
      <c r="K132" s="250"/>
      <c r="L132" s="227">
        <f t="shared" si="358"/>
        <v>0</v>
      </c>
      <c r="M132" s="250"/>
      <c r="N132" s="227">
        <f t="shared" si="359"/>
        <v>0</v>
      </c>
      <c r="O132" s="250"/>
      <c r="P132" s="227">
        <f t="shared" si="360"/>
        <v>0</v>
      </c>
      <c r="Q132" s="250"/>
      <c r="R132" s="227">
        <f t="shared" si="361"/>
        <v>0</v>
      </c>
      <c r="S132" s="250"/>
      <c r="T132" s="227">
        <f t="shared" si="362"/>
        <v>0</v>
      </c>
      <c r="U132" s="250"/>
      <c r="V132" s="227">
        <f t="shared" si="363"/>
        <v>0</v>
      </c>
      <c r="W132" s="250"/>
      <c r="X132" s="227">
        <f t="shared" si="364"/>
        <v>0</v>
      </c>
      <c r="Y132" s="250"/>
      <c r="Z132" s="227">
        <f t="shared" si="365"/>
        <v>0</v>
      </c>
      <c r="AA132" s="250"/>
      <c r="AB132" s="228">
        <f t="shared" si="366"/>
        <v>0</v>
      </c>
      <c r="AG132" s="281"/>
      <c r="AH132" s="283"/>
      <c r="AI132" s="283"/>
      <c r="AJ132" s="281"/>
      <c r="AK132" s="279"/>
      <c r="AL132" s="205"/>
      <c r="AM132" s="206" t="str">
        <f t="shared" ref="AM132:AM144" si="378">IF(OR(AK132="",AL132=""),"",ROUNDDOWN(AL132/1000/AK132,1))</f>
        <v/>
      </c>
      <c r="AN132" s="247"/>
      <c r="AO132" s="250"/>
      <c r="AP132" s="227">
        <f t="shared" si="367"/>
        <v>0</v>
      </c>
      <c r="AQ132" s="250"/>
      <c r="AR132" s="227">
        <f t="shared" si="368"/>
        <v>0</v>
      </c>
      <c r="AS132" s="250"/>
      <c r="AT132" s="227">
        <f t="shared" si="369"/>
        <v>0</v>
      </c>
      <c r="AU132" s="250"/>
      <c r="AV132" s="227">
        <f t="shared" si="370"/>
        <v>0</v>
      </c>
      <c r="AW132" s="250"/>
      <c r="AX132" s="227">
        <f t="shared" si="371"/>
        <v>0</v>
      </c>
      <c r="AY132" s="250"/>
      <c r="AZ132" s="227">
        <f t="shared" si="372"/>
        <v>0</v>
      </c>
      <c r="BA132" s="250"/>
      <c r="BB132" s="227">
        <f t="shared" si="373"/>
        <v>0</v>
      </c>
      <c r="BC132" s="250"/>
      <c r="BD132" s="227">
        <f t="shared" si="374"/>
        <v>0</v>
      </c>
      <c r="BE132" s="250"/>
      <c r="BF132" s="227">
        <f t="shared" si="375"/>
        <v>0</v>
      </c>
      <c r="BG132" s="250"/>
      <c r="BH132" s="228">
        <f t="shared" si="376"/>
        <v>0</v>
      </c>
    </row>
    <row r="133" spans="1:61" ht="21" customHeight="1" x14ac:dyDescent="0.55000000000000004">
      <c r="A133" s="202"/>
      <c r="B133" s="203"/>
      <c r="C133" s="203"/>
      <c r="D133" s="204"/>
      <c r="E133" s="279"/>
      <c r="F133" s="205"/>
      <c r="G133" s="206" t="str">
        <f t="shared" si="377"/>
        <v/>
      </c>
      <c r="H133" s="247"/>
      <c r="I133" s="250"/>
      <c r="J133" s="227">
        <f t="shared" si="357"/>
        <v>0</v>
      </c>
      <c r="K133" s="250"/>
      <c r="L133" s="227">
        <f t="shared" si="358"/>
        <v>0</v>
      </c>
      <c r="M133" s="250"/>
      <c r="N133" s="227">
        <f t="shared" si="359"/>
        <v>0</v>
      </c>
      <c r="O133" s="250"/>
      <c r="P133" s="227">
        <f t="shared" si="360"/>
        <v>0</v>
      </c>
      <c r="Q133" s="250"/>
      <c r="R133" s="227">
        <f t="shared" si="361"/>
        <v>0</v>
      </c>
      <c r="S133" s="250"/>
      <c r="T133" s="227">
        <f t="shared" si="362"/>
        <v>0</v>
      </c>
      <c r="U133" s="250"/>
      <c r="V133" s="227">
        <f t="shared" si="363"/>
        <v>0</v>
      </c>
      <c r="W133" s="250"/>
      <c r="X133" s="227">
        <f t="shared" si="364"/>
        <v>0</v>
      </c>
      <c r="Y133" s="250"/>
      <c r="Z133" s="227">
        <f t="shared" si="365"/>
        <v>0</v>
      </c>
      <c r="AA133" s="250"/>
      <c r="AB133" s="228">
        <f t="shared" si="366"/>
        <v>0</v>
      </c>
      <c r="AG133" s="281"/>
      <c r="AH133" s="283"/>
      <c r="AI133" s="291"/>
      <c r="AJ133" s="281"/>
      <c r="AK133" s="279"/>
      <c r="AL133" s="205"/>
      <c r="AM133" s="206" t="str">
        <f t="shared" si="378"/>
        <v/>
      </c>
      <c r="AN133" s="247"/>
      <c r="AO133" s="250"/>
      <c r="AP133" s="227">
        <f t="shared" si="367"/>
        <v>0</v>
      </c>
      <c r="AQ133" s="250"/>
      <c r="AR133" s="227">
        <f t="shared" si="368"/>
        <v>0</v>
      </c>
      <c r="AS133" s="250"/>
      <c r="AT133" s="227">
        <f t="shared" si="369"/>
        <v>0</v>
      </c>
      <c r="AU133" s="250"/>
      <c r="AV133" s="227">
        <f t="shared" si="370"/>
        <v>0</v>
      </c>
      <c r="AW133" s="250"/>
      <c r="AX133" s="227">
        <f t="shared" si="371"/>
        <v>0</v>
      </c>
      <c r="AY133" s="250"/>
      <c r="AZ133" s="227">
        <f t="shared" si="372"/>
        <v>0</v>
      </c>
      <c r="BA133" s="250"/>
      <c r="BB133" s="227">
        <f t="shared" si="373"/>
        <v>0</v>
      </c>
      <c r="BC133" s="250"/>
      <c r="BD133" s="227">
        <f t="shared" si="374"/>
        <v>0</v>
      </c>
      <c r="BE133" s="250"/>
      <c r="BF133" s="227">
        <f t="shared" si="375"/>
        <v>0</v>
      </c>
      <c r="BG133" s="250"/>
      <c r="BH133" s="228">
        <f t="shared" si="376"/>
        <v>0</v>
      </c>
    </row>
    <row r="134" spans="1:61" ht="21" customHeight="1" x14ac:dyDescent="0.55000000000000004">
      <c r="A134" s="202"/>
      <c r="B134" s="203"/>
      <c r="C134" s="203"/>
      <c r="D134" s="204"/>
      <c r="E134" s="279"/>
      <c r="F134" s="205"/>
      <c r="G134" s="206" t="str">
        <f t="shared" si="377"/>
        <v/>
      </c>
      <c r="H134" s="247"/>
      <c r="I134" s="250"/>
      <c r="J134" s="227">
        <f t="shared" si="357"/>
        <v>0</v>
      </c>
      <c r="K134" s="250"/>
      <c r="L134" s="227">
        <f t="shared" si="358"/>
        <v>0</v>
      </c>
      <c r="M134" s="250"/>
      <c r="N134" s="227">
        <f t="shared" si="359"/>
        <v>0</v>
      </c>
      <c r="O134" s="250"/>
      <c r="P134" s="227">
        <f t="shared" si="360"/>
        <v>0</v>
      </c>
      <c r="Q134" s="250"/>
      <c r="R134" s="227">
        <f t="shared" si="361"/>
        <v>0</v>
      </c>
      <c r="S134" s="250"/>
      <c r="T134" s="227">
        <f t="shared" si="362"/>
        <v>0</v>
      </c>
      <c r="U134" s="250"/>
      <c r="V134" s="227">
        <f t="shared" si="363"/>
        <v>0</v>
      </c>
      <c r="W134" s="250"/>
      <c r="X134" s="227">
        <f t="shared" si="364"/>
        <v>0</v>
      </c>
      <c r="Y134" s="250"/>
      <c r="Z134" s="227">
        <f t="shared" si="365"/>
        <v>0</v>
      </c>
      <c r="AA134" s="250"/>
      <c r="AB134" s="228">
        <f t="shared" si="366"/>
        <v>0</v>
      </c>
      <c r="AG134" s="281"/>
      <c r="AH134" s="283"/>
      <c r="AI134" s="291"/>
      <c r="AJ134" s="281"/>
      <c r="AK134" s="279"/>
      <c r="AL134" s="205"/>
      <c r="AM134" s="206" t="str">
        <f t="shared" si="378"/>
        <v/>
      </c>
      <c r="AN134" s="247"/>
      <c r="AO134" s="250"/>
      <c r="AP134" s="227">
        <f t="shared" si="367"/>
        <v>0</v>
      </c>
      <c r="AQ134" s="250"/>
      <c r="AR134" s="227">
        <f t="shared" si="368"/>
        <v>0</v>
      </c>
      <c r="AS134" s="250"/>
      <c r="AT134" s="227">
        <f t="shared" si="369"/>
        <v>0</v>
      </c>
      <c r="AU134" s="250"/>
      <c r="AV134" s="227">
        <f t="shared" si="370"/>
        <v>0</v>
      </c>
      <c r="AW134" s="250"/>
      <c r="AX134" s="227">
        <f t="shared" si="371"/>
        <v>0</v>
      </c>
      <c r="AY134" s="250"/>
      <c r="AZ134" s="227">
        <f t="shared" si="372"/>
        <v>0</v>
      </c>
      <c r="BA134" s="250"/>
      <c r="BB134" s="227">
        <f t="shared" si="373"/>
        <v>0</v>
      </c>
      <c r="BC134" s="250"/>
      <c r="BD134" s="227">
        <f t="shared" si="374"/>
        <v>0</v>
      </c>
      <c r="BE134" s="250"/>
      <c r="BF134" s="227">
        <f t="shared" si="375"/>
        <v>0</v>
      </c>
      <c r="BG134" s="250"/>
      <c r="BH134" s="228">
        <f t="shared" si="376"/>
        <v>0</v>
      </c>
    </row>
    <row r="135" spans="1:61" ht="21" customHeight="1" x14ac:dyDescent="0.55000000000000004">
      <c r="A135" s="202"/>
      <c r="B135" s="203"/>
      <c r="C135" s="203"/>
      <c r="D135" s="204"/>
      <c r="E135" s="279"/>
      <c r="F135" s="205"/>
      <c r="G135" s="206" t="str">
        <f t="shared" si="377"/>
        <v/>
      </c>
      <c r="H135" s="247"/>
      <c r="I135" s="250"/>
      <c r="J135" s="227">
        <f t="shared" si="357"/>
        <v>0</v>
      </c>
      <c r="K135" s="250"/>
      <c r="L135" s="227">
        <f t="shared" si="358"/>
        <v>0</v>
      </c>
      <c r="M135" s="250"/>
      <c r="N135" s="227">
        <f t="shared" si="359"/>
        <v>0</v>
      </c>
      <c r="O135" s="250"/>
      <c r="P135" s="227">
        <f t="shared" si="360"/>
        <v>0</v>
      </c>
      <c r="Q135" s="250"/>
      <c r="R135" s="227">
        <f t="shared" si="361"/>
        <v>0</v>
      </c>
      <c r="S135" s="250"/>
      <c r="T135" s="227">
        <f t="shared" si="362"/>
        <v>0</v>
      </c>
      <c r="U135" s="250"/>
      <c r="V135" s="227">
        <f t="shared" si="363"/>
        <v>0</v>
      </c>
      <c r="W135" s="250"/>
      <c r="X135" s="227">
        <f t="shared" si="364"/>
        <v>0</v>
      </c>
      <c r="Y135" s="250"/>
      <c r="Z135" s="227">
        <f t="shared" si="365"/>
        <v>0</v>
      </c>
      <c r="AA135" s="250"/>
      <c r="AB135" s="228">
        <f t="shared" si="366"/>
        <v>0</v>
      </c>
      <c r="AG135" s="281"/>
      <c r="AH135" s="283"/>
      <c r="AI135" s="291"/>
      <c r="AJ135" s="281"/>
      <c r="AK135" s="279"/>
      <c r="AL135" s="205"/>
      <c r="AM135" s="206" t="str">
        <f t="shared" si="378"/>
        <v/>
      </c>
      <c r="AN135" s="247"/>
      <c r="AO135" s="250"/>
      <c r="AP135" s="227">
        <f t="shared" si="367"/>
        <v>0</v>
      </c>
      <c r="AQ135" s="250"/>
      <c r="AR135" s="227">
        <f t="shared" si="368"/>
        <v>0</v>
      </c>
      <c r="AS135" s="250"/>
      <c r="AT135" s="227">
        <f t="shared" si="369"/>
        <v>0</v>
      </c>
      <c r="AU135" s="250"/>
      <c r="AV135" s="227">
        <f t="shared" si="370"/>
        <v>0</v>
      </c>
      <c r="AW135" s="250"/>
      <c r="AX135" s="227">
        <f t="shared" si="371"/>
        <v>0</v>
      </c>
      <c r="AY135" s="250"/>
      <c r="AZ135" s="227">
        <f t="shared" si="372"/>
        <v>0</v>
      </c>
      <c r="BA135" s="250"/>
      <c r="BB135" s="227">
        <f t="shared" si="373"/>
        <v>0</v>
      </c>
      <c r="BC135" s="250"/>
      <c r="BD135" s="227">
        <f t="shared" si="374"/>
        <v>0</v>
      </c>
      <c r="BE135" s="250"/>
      <c r="BF135" s="227">
        <f t="shared" si="375"/>
        <v>0</v>
      </c>
      <c r="BG135" s="250"/>
      <c r="BH135" s="228">
        <f t="shared" si="376"/>
        <v>0</v>
      </c>
    </row>
    <row r="136" spans="1:61" ht="21" customHeight="1" x14ac:dyDescent="0.55000000000000004">
      <c r="A136" s="202"/>
      <c r="B136" s="203"/>
      <c r="C136" s="203"/>
      <c r="D136" s="204"/>
      <c r="E136" s="279"/>
      <c r="F136" s="205"/>
      <c r="G136" s="206" t="str">
        <f t="shared" si="377"/>
        <v/>
      </c>
      <c r="H136" s="247"/>
      <c r="I136" s="250"/>
      <c r="J136" s="227">
        <f t="shared" si="357"/>
        <v>0</v>
      </c>
      <c r="K136" s="250"/>
      <c r="L136" s="227">
        <f t="shared" si="358"/>
        <v>0</v>
      </c>
      <c r="M136" s="250"/>
      <c r="N136" s="227">
        <f t="shared" si="359"/>
        <v>0</v>
      </c>
      <c r="O136" s="250"/>
      <c r="P136" s="227">
        <f t="shared" si="360"/>
        <v>0</v>
      </c>
      <c r="Q136" s="250"/>
      <c r="R136" s="227">
        <f t="shared" si="361"/>
        <v>0</v>
      </c>
      <c r="S136" s="250"/>
      <c r="T136" s="227">
        <f t="shared" si="362"/>
        <v>0</v>
      </c>
      <c r="U136" s="250"/>
      <c r="V136" s="227">
        <f t="shared" si="363"/>
        <v>0</v>
      </c>
      <c r="W136" s="250"/>
      <c r="X136" s="227">
        <f t="shared" si="364"/>
        <v>0</v>
      </c>
      <c r="Y136" s="250"/>
      <c r="Z136" s="227">
        <f t="shared" si="365"/>
        <v>0</v>
      </c>
      <c r="AA136" s="250"/>
      <c r="AB136" s="228">
        <f t="shared" si="366"/>
        <v>0</v>
      </c>
      <c r="AG136" s="281"/>
      <c r="AH136" s="283"/>
      <c r="AI136" s="291"/>
      <c r="AJ136" s="281"/>
      <c r="AK136" s="279"/>
      <c r="AL136" s="205"/>
      <c r="AM136" s="206" t="str">
        <f t="shared" si="378"/>
        <v/>
      </c>
      <c r="AN136" s="247"/>
      <c r="AO136" s="250"/>
      <c r="AP136" s="227">
        <f t="shared" si="367"/>
        <v>0</v>
      </c>
      <c r="AQ136" s="250"/>
      <c r="AR136" s="227">
        <f t="shared" si="368"/>
        <v>0</v>
      </c>
      <c r="AS136" s="250"/>
      <c r="AT136" s="227">
        <f t="shared" si="369"/>
        <v>0</v>
      </c>
      <c r="AU136" s="250"/>
      <c r="AV136" s="227">
        <f t="shared" si="370"/>
        <v>0</v>
      </c>
      <c r="AW136" s="250"/>
      <c r="AX136" s="227">
        <f t="shared" si="371"/>
        <v>0</v>
      </c>
      <c r="AY136" s="250"/>
      <c r="AZ136" s="227">
        <f t="shared" si="372"/>
        <v>0</v>
      </c>
      <c r="BA136" s="250"/>
      <c r="BB136" s="227">
        <f t="shared" si="373"/>
        <v>0</v>
      </c>
      <c r="BC136" s="250"/>
      <c r="BD136" s="227">
        <f t="shared" si="374"/>
        <v>0</v>
      </c>
      <c r="BE136" s="250"/>
      <c r="BF136" s="227">
        <f t="shared" si="375"/>
        <v>0</v>
      </c>
      <c r="BG136" s="250"/>
      <c r="BH136" s="228">
        <f t="shared" si="376"/>
        <v>0</v>
      </c>
    </row>
    <row r="137" spans="1:61" ht="21" customHeight="1" x14ac:dyDescent="0.55000000000000004">
      <c r="A137" s="202"/>
      <c r="B137" s="203"/>
      <c r="C137" s="203"/>
      <c r="D137" s="204"/>
      <c r="E137" s="279"/>
      <c r="F137" s="205"/>
      <c r="G137" s="206" t="str">
        <f t="shared" si="377"/>
        <v/>
      </c>
      <c r="H137" s="247"/>
      <c r="I137" s="250"/>
      <c r="J137" s="227">
        <f t="shared" si="357"/>
        <v>0</v>
      </c>
      <c r="K137" s="250"/>
      <c r="L137" s="227">
        <f t="shared" si="358"/>
        <v>0</v>
      </c>
      <c r="M137" s="250"/>
      <c r="N137" s="227">
        <f t="shared" si="359"/>
        <v>0</v>
      </c>
      <c r="O137" s="250"/>
      <c r="P137" s="227">
        <f t="shared" si="360"/>
        <v>0</v>
      </c>
      <c r="Q137" s="250"/>
      <c r="R137" s="227">
        <f t="shared" si="361"/>
        <v>0</v>
      </c>
      <c r="S137" s="250"/>
      <c r="T137" s="227">
        <f t="shared" si="362"/>
        <v>0</v>
      </c>
      <c r="U137" s="250"/>
      <c r="V137" s="227">
        <f t="shared" si="363"/>
        <v>0</v>
      </c>
      <c r="W137" s="250"/>
      <c r="X137" s="227">
        <f t="shared" si="364"/>
        <v>0</v>
      </c>
      <c r="Y137" s="250"/>
      <c r="Z137" s="227">
        <f t="shared" si="365"/>
        <v>0</v>
      </c>
      <c r="AA137" s="250"/>
      <c r="AB137" s="228">
        <f t="shared" si="366"/>
        <v>0</v>
      </c>
      <c r="AG137" s="281"/>
      <c r="AH137" s="283"/>
      <c r="AI137" s="291"/>
      <c r="AJ137" s="281"/>
      <c r="AK137" s="279"/>
      <c r="AL137" s="205"/>
      <c r="AM137" s="206" t="str">
        <f t="shared" si="378"/>
        <v/>
      </c>
      <c r="AN137" s="247"/>
      <c r="AO137" s="250"/>
      <c r="AP137" s="227">
        <f t="shared" si="367"/>
        <v>0</v>
      </c>
      <c r="AQ137" s="250"/>
      <c r="AR137" s="227">
        <f t="shared" si="368"/>
        <v>0</v>
      </c>
      <c r="AS137" s="250"/>
      <c r="AT137" s="227">
        <f t="shared" si="369"/>
        <v>0</v>
      </c>
      <c r="AU137" s="250"/>
      <c r="AV137" s="227">
        <f t="shared" si="370"/>
        <v>0</v>
      </c>
      <c r="AW137" s="250"/>
      <c r="AX137" s="227">
        <f t="shared" si="371"/>
        <v>0</v>
      </c>
      <c r="AY137" s="250"/>
      <c r="AZ137" s="227">
        <f t="shared" si="372"/>
        <v>0</v>
      </c>
      <c r="BA137" s="250"/>
      <c r="BB137" s="227">
        <f t="shared" si="373"/>
        <v>0</v>
      </c>
      <c r="BC137" s="250"/>
      <c r="BD137" s="227">
        <f t="shared" si="374"/>
        <v>0</v>
      </c>
      <c r="BE137" s="250"/>
      <c r="BF137" s="227">
        <f t="shared" si="375"/>
        <v>0</v>
      </c>
      <c r="BG137" s="250"/>
      <c r="BH137" s="228">
        <f t="shared" si="376"/>
        <v>0</v>
      </c>
    </row>
    <row r="138" spans="1:61" ht="21" customHeight="1" x14ac:dyDescent="0.55000000000000004">
      <c r="A138" s="202"/>
      <c r="B138" s="203"/>
      <c r="C138" s="203"/>
      <c r="D138" s="204"/>
      <c r="E138" s="279"/>
      <c r="F138" s="205"/>
      <c r="G138" s="206" t="str">
        <f t="shared" si="377"/>
        <v/>
      </c>
      <c r="H138" s="247"/>
      <c r="I138" s="250"/>
      <c r="J138" s="227">
        <f t="shared" si="357"/>
        <v>0</v>
      </c>
      <c r="K138" s="250"/>
      <c r="L138" s="227">
        <f t="shared" si="358"/>
        <v>0</v>
      </c>
      <c r="M138" s="250"/>
      <c r="N138" s="227">
        <f t="shared" si="359"/>
        <v>0</v>
      </c>
      <c r="O138" s="250"/>
      <c r="P138" s="227">
        <f t="shared" si="360"/>
        <v>0</v>
      </c>
      <c r="Q138" s="250"/>
      <c r="R138" s="227">
        <f t="shared" si="361"/>
        <v>0</v>
      </c>
      <c r="S138" s="250"/>
      <c r="T138" s="227">
        <f t="shared" si="362"/>
        <v>0</v>
      </c>
      <c r="U138" s="250"/>
      <c r="V138" s="227">
        <f t="shared" si="363"/>
        <v>0</v>
      </c>
      <c r="W138" s="250"/>
      <c r="X138" s="227">
        <f t="shared" si="364"/>
        <v>0</v>
      </c>
      <c r="Y138" s="250"/>
      <c r="Z138" s="227">
        <f t="shared" si="365"/>
        <v>0</v>
      </c>
      <c r="AA138" s="250"/>
      <c r="AB138" s="228">
        <f t="shared" si="366"/>
        <v>0</v>
      </c>
      <c r="AG138" s="281"/>
      <c r="AH138" s="283"/>
      <c r="AI138" s="287"/>
      <c r="AJ138" s="290"/>
      <c r="AK138" s="279"/>
      <c r="AL138" s="205"/>
      <c r="AM138" s="206" t="str">
        <f t="shared" si="378"/>
        <v/>
      </c>
      <c r="AN138" s="247"/>
      <c r="AO138" s="250"/>
      <c r="AP138" s="227">
        <f t="shared" si="367"/>
        <v>0</v>
      </c>
      <c r="AQ138" s="250"/>
      <c r="AR138" s="227">
        <f t="shared" si="368"/>
        <v>0</v>
      </c>
      <c r="AS138" s="250"/>
      <c r="AT138" s="227">
        <f t="shared" si="369"/>
        <v>0</v>
      </c>
      <c r="AU138" s="250"/>
      <c r="AV138" s="227">
        <f t="shared" si="370"/>
        <v>0</v>
      </c>
      <c r="AW138" s="250"/>
      <c r="AX138" s="227">
        <f t="shared" si="371"/>
        <v>0</v>
      </c>
      <c r="AY138" s="250"/>
      <c r="AZ138" s="227">
        <f t="shared" si="372"/>
        <v>0</v>
      </c>
      <c r="BA138" s="250"/>
      <c r="BB138" s="227">
        <f t="shared" si="373"/>
        <v>0</v>
      </c>
      <c r="BC138" s="250"/>
      <c r="BD138" s="227">
        <f t="shared" si="374"/>
        <v>0</v>
      </c>
      <c r="BE138" s="250"/>
      <c r="BF138" s="227">
        <f t="shared" si="375"/>
        <v>0</v>
      </c>
      <c r="BG138" s="250"/>
      <c r="BH138" s="228">
        <f t="shared" si="376"/>
        <v>0</v>
      </c>
    </row>
    <row r="139" spans="1:61" ht="21" customHeight="1" x14ac:dyDescent="0.55000000000000004">
      <c r="A139" s="202"/>
      <c r="B139" s="203"/>
      <c r="C139" s="203"/>
      <c r="D139" s="204"/>
      <c r="E139" s="279"/>
      <c r="F139" s="205"/>
      <c r="G139" s="206" t="str">
        <f t="shared" si="377"/>
        <v/>
      </c>
      <c r="H139" s="247"/>
      <c r="I139" s="250"/>
      <c r="J139" s="227">
        <f t="shared" si="357"/>
        <v>0</v>
      </c>
      <c r="K139" s="250"/>
      <c r="L139" s="227">
        <f t="shared" si="358"/>
        <v>0</v>
      </c>
      <c r="M139" s="250"/>
      <c r="N139" s="227">
        <f t="shared" si="359"/>
        <v>0</v>
      </c>
      <c r="O139" s="250"/>
      <c r="P139" s="227">
        <f t="shared" si="360"/>
        <v>0</v>
      </c>
      <c r="Q139" s="250"/>
      <c r="R139" s="227">
        <f t="shared" si="361"/>
        <v>0</v>
      </c>
      <c r="S139" s="250"/>
      <c r="T139" s="227">
        <f t="shared" si="362"/>
        <v>0</v>
      </c>
      <c r="U139" s="250"/>
      <c r="V139" s="227">
        <f t="shared" si="363"/>
        <v>0</v>
      </c>
      <c r="W139" s="250"/>
      <c r="X139" s="227">
        <f t="shared" si="364"/>
        <v>0</v>
      </c>
      <c r="Y139" s="250"/>
      <c r="Z139" s="227">
        <f t="shared" si="365"/>
        <v>0</v>
      </c>
      <c r="AA139" s="250"/>
      <c r="AB139" s="228">
        <f t="shared" si="366"/>
        <v>0</v>
      </c>
      <c r="AG139" s="281"/>
      <c r="AH139" s="287"/>
      <c r="AI139" s="287"/>
      <c r="AJ139" s="288"/>
      <c r="AK139" s="279"/>
      <c r="AL139" s="205"/>
      <c r="AM139" s="206" t="str">
        <f t="shared" si="378"/>
        <v/>
      </c>
      <c r="AN139" s="247"/>
      <c r="AO139" s="250"/>
      <c r="AP139" s="227">
        <f t="shared" si="367"/>
        <v>0</v>
      </c>
      <c r="AQ139" s="250"/>
      <c r="AR139" s="227">
        <f t="shared" si="368"/>
        <v>0</v>
      </c>
      <c r="AS139" s="250"/>
      <c r="AT139" s="227">
        <f t="shared" si="369"/>
        <v>0</v>
      </c>
      <c r="AU139" s="250"/>
      <c r="AV139" s="227">
        <f t="shared" si="370"/>
        <v>0</v>
      </c>
      <c r="AW139" s="250"/>
      <c r="AX139" s="227">
        <f t="shared" si="371"/>
        <v>0</v>
      </c>
      <c r="AY139" s="250"/>
      <c r="AZ139" s="227">
        <f t="shared" si="372"/>
        <v>0</v>
      </c>
      <c r="BA139" s="250"/>
      <c r="BB139" s="227">
        <f t="shared" si="373"/>
        <v>0</v>
      </c>
      <c r="BC139" s="250"/>
      <c r="BD139" s="227">
        <f t="shared" si="374"/>
        <v>0</v>
      </c>
      <c r="BE139" s="250"/>
      <c r="BF139" s="227">
        <f t="shared" si="375"/>
        <v>0</v>
      </c>
      <c r="BG139" s="250"/>
      <c r="BH139" s="228">
        <f t="shared" si="376"/>
        <v>0</v>
      </c>
    </row>
    <row r="140" spans="1:61" ht="21" customHeight="1" x14ac:dyDescent="0.55000000000000004">
      <c r="A140" s="202"/>
      <c r="B140" s="203"/>
      <c r="C140" s="203"/>
      <c r="D140" s="204"/>
      <c r="E140" s="279"/>
      <c r="F140" s="205"/>
      <c r="G140" s="206" t="str">
        <f t="shared" si="377"/>
        <v/>
      </c>
      <c r="H140" s="247"/>
      <c r="I140" s="250"/>
      <c r="J140" s="227">
        <f t="shared" si="357"/>
        <v>0</v>
      </c>
      <c r="K140" s="250"/>
      <c r="L140" s="227">
        <f t="shared" si="358"/>
        <v>0</v>
      </c>
      <c r="M140" s="250"/>
      <c r="N140" s="227">
        <f t="shared" si="359"/>
        <v>0</v>
      </c>
      <c r="O140" s="250"/>
      <c r="P140" s="227">
        <f t="shared" si="360"/>
        <v>0</v>
      </c>
      <c r="Q140" s="250"/>
      <c r="R140" s="227">
        <f t="shared" si="361"/>
        <v>0</v>
      </c>
      <c r="S140" s="250"/>
      <c r="T140" s="227">
        <f t="shared" si="362"/>
        <v>0</v>
      </c>
      <c r="U140" s="250"/>
      <c r="V140" s="227">
        <f t="shared" si="363"/>
        <v>0</v>
      </c>
      <c r="W140" s="250"/>
      <c r="X140" s="227">
        <f t="shared" si="364"/>
        <v>0</v>
      </c>
      <c r="Y140" s="250"/>
      <c r="Z140" s="227">
        <f t="shared" si="365"/>
        <v>0</v>
      </c>
      <c r="AA140" s="250"/>
      <c r="AB140" s="228">
        <f t="shared" si="366"/>
        <v>0</v>
      </c>
      <c r="AG140" s="202"/>
      <c r="AH140" s="203"/>
      <c r="AI140" s="203"/>
      <c r="AJ140" s="204"/>
      <c r="AK140" s="279"/>
      <c r="AL140" s="205"/>
      <c r="AM140" s="206" t="str">
        <f t="shared" si="378"/>
        <v/>
      </c>
      <c r="AN140" s="247"/>
      <c r="AO140" s="250"/>
      <c r="AP140" s="227">
        <f t="shared" si="367"/>
        <v>0</v>
      </c>
      <c r="AQ140" s="250"/>
      <c r="AR140" s="227">
        <f t="shared" si="368"/>
        <v>0</v>
      </c>
      <c r="AS140" s="250"/>
      <c r="AT140" s="227">
        <f t="shared" si="369"/>
        <v>0</v>
      </c>
      <c r="AU140" s="250"/>
      <c r="AV140" s="227">
        <f t="shared" si="370"/>
        <v>0</v>
      </c>
      <c r="AW140" s="250"/>
      <c r="AX140" s="227">
        <f t="shared" si="371"/>
        <v>0</v>
      </c>
      <c r="AY140" s="250"/>
      <c r="AZ140" s="227">
        <f t="shared" si="372"/>
        <v>0</v>
      </c>
      <c r="BA140" s="250"/>
      <c r="BB140" s="227">
        <f t="shared" si="373"/>
        <v>0</v>
      </c>
      <c r="BC140" s="250"/>
      <c r="BD140" s="227">
        <f t="shared" si="374"/>
        <v>0</v>
      </c>
      <c r="BE140" s="250"/>
      <c r="BF140" s="227">
        <f t="shared" si="375"/>
        <v>0</v>
      </c>
      <c r="BG140" s="250"/>
      <c r="BH140" s="228">
        <f t="shared" si="376"/>
        <v>0</v>
      </c>
    </row>
    <row r="141" spans="1:61" ht="21" customHeight="1" x14ac:dyDescent="0.55000000000000004">
      <c r="A141" s="202"/>
      <c r="B141" s="203"/>
      <c r="C141" s="203"/>
      <c r="D141" s="204"/>
      <c r="E141" s="279"/>
      <c r="F141" s="205"/>
      <c r="G141" s="206" t="str">
        <f t="shared" si="377"/>
        <v/>
      </c>
      <c r="H141" s="247"/>
      <c r="I141" s="250"/>
      <c r="J141" s="227">
        <f t="shared" si="357"/>
        <v>0</v>
      </c>
      <c r="K141" s="250"/>
      <c r="L141" s="227">
        <f t="shared" si="358"/>
        <v>0</v>
      </c>
      <c r="M141" s="250"/>
      <c r="N141" s="227">
        <f t="shared" si="359"/>
        <v>0</v>
      </c>
      <c r="O141" s="250"/>
      <c r="P141" s="227">
        <f t="shared" si="360"/>
        <v>0</v>
      </c>
      <c r="Q141" s="250"/>
      <c r="R141" s="227">
        <f t="shared" si="361"/>
        <v>0</v>
      </c>
      <c r="S141" s="250"/>
      <c r="T141" s="227">
        <f t="shared" si="362"/>
        <v>0</v>
      </c>
      <c r="U141" s="250"/>
      <c r="V141" s="227">
        <f t="shared" si="363"/>
        <v>0</v>
      </c>
      <c r="W141" s="250"/>
      <c r="X141" s="227">
        <f t="shared" si="364"/>
        <v>0</v>
      </c>
      <c r="Y141" s="250"/>
      <c r="Z141" s="227">
        <f t="shared" si="365"/>
        <v>0</v>
      </c>
      <c r="AA141" s="250"/>
      <c r="AB141" s="228">
        <f t="shared" si="366"/>
        <v>0</v>
      </c>
      <c r="AG141" s="202"/>
      <c r="AH141" s="203"/>
      <c r="AI141" s="203"/>
      <c r="AJ141" s="204"/>
      <c r="AK141" s="279"/>
      <c r="AL141" s="205"/>
      <c r="AM141" s="206" t="str">
        <f t="shared" si="378"/>
        <v/>
      </c>
      <c r="AN141" s="247"/>
      <c r="AO141" s="250"/>
      <c r="AP141" s="227">
        <f t="shared" si="367"/>
        <v>0</v>
      </c>
      <c r="AQ141" s="250"/>
      <c r="AR141" s="227">
        <f t="shared" si="368"/>
        <v>0</v>
      </c>
      <c r="AS141" s="250"/>
      <c r="AT141" s="227">
        <f t="shared" si="369"/>
        <v>0</v>
      </c>
      <c r="AU141" s="250"/>
      <c r="AV141" s="227">
        <f t="shared" si="370"/>
        <v>0</v>
      </c>
      <c r="AW141" s="250"/>
      <c r="AX141" s="227">
        <f t="shared" si="371"/>
        <v>0</v>
      </c>
      <c r="AY141" s="250"/>
      <c r="AZ141" s="227">
        <f t="shared" si="372"/>
        <v>0</v>
      </c>
      <c r="BA141" s="250"/>
      <c r="BB141" s="227">
        <f t="shared" si="373"/>
        <v>0</v>
      </c>
      <c r="BC141" s="250"/>
      <c r="BD141" s="227">
        <f t="shared" si="374"/>
        <v>0</v>
      </c>
      <c r="BE141" s="250"/>
      <c r="BF141" s="227">
        <f t="shared" si="375"/>
        <v>0</v>
      </c>
      <c r="BG141" s="250"/>
      <c r="BH141" s="228">
        <f t="shared" si="376"/>
        <v>0</v>
      </c>
    </row>
    <row r="142" spans="1:61" ht="21" customHeight="1" x14ac:dyDescent="0.55000000000000004">
      <c r="A142" s="202"/>
      <c r="B142" s="203"/>
      <c r="C142" s="203"/>
      <c r="D142" s="204"/>
      <c r="E142" s="279"/>
      <c r="F142" s="205"/>
      <c r="G142" s="206" t="str">
        <f t="shared" si="377"/>
        <v/>
      </c>
      <c r="H142" s="247"/>
      <c r="I142" s="250"/>
      <c r="J142" s="227">
        <f t="shared" si="357"/>
        <v>0</v>
      </c>
      <c r="K142" s="250"/>
      <c r="L142" s="227">
        <f t="shared" si="358"/>
        <v>0</v>
      </c>
      <c r="M142" s="250"/>
      <c r="N142" s="227">
        <f t="shared" si="359"/>
        <v>0</v>
      </c>
      <c r="O142" s="250"/>
      <c r="P142" s="227">
        <f t="shared" si="360"/>
        <v>0</v>
      </c>
      <c r="Q142" s="250"/>
      <c r="R142" s="227">
        <f t="shared" si="361"/>
        <v>0</v>
      </c>
      <c r="S142" s="250"/>
      <c r="T142" s="227">
        <f t="shared" si="362"/>
        <v>0</v>
      </c>
      <c r="U142" s="250"/>
      <c r="V142" s="227">
        <f t="shared" si="363"/>
        <v>0</v>
      </c>
      <c r="W142" s="250"/>
      <c r="X142" s="227">
        <f t="shared" si="364"/>
        <v>0</v>
      </c>
      <c r="Y142" s="250"/>
      <c r="Z142" s="227">
        <f t="shared" si="365"/>
        <v>0</v>
      </c>
      <c r="AA142" s="250"/>
      <c r="AB142" s="228">
        <f t="shared" si="366"/>
        <v>0</v>
      </c>
      <c r="AG142" s="202"/>
      <c r="AH142" s="203"/>
      <c r="AI142" s="203"/>
      <c r="AJ142" s="204"/>
      <c r="AK142" s="279"/>
      <c r="AL142" s="205"/>
      <c r="AM142" s="206" t="str">
        <f t="shared" si="378"/>
        <v/>
      </c>
      <c r="AN142" s="247"/>
      <c r="AO142" s="250"/>
      <c r="AP142" s="227">
        <f t="shared" si="367"/>
        <v>0</v>
      </c>
      <c r="AQ142" s="250"/>
      <c r="AR142" s="227">
        <f t="shared" si="368"/>
        <v>0</v>
      </c>
      <c r="AS142" s="250"/>
      <c r="AT142" s="227">
        <f t="shared" si="369"/>
        <v>0</v>
      </c>
      <c r="AU142" s="250"/>
      <c r="AV142" s="227">
        <f t="shared" si="370"/>
        <v>0</v>
      </c>
      <c r="AW142" s="250"/>
      <c r="AX142" s="227">
        <f t="shared" si="371"/>
        <v>0</v>
      </c>
      <c r="AY142" s="250"/>
      <c r="AZ142" s="227">
        <f t="shared" si="372"/>
        <v>0</v>
      </c>
      <c r="BA142" s="250"/>
      <c r="BB142" s="227">
        <f t="shared" si="373"/>
        <v>0</v>
      </c>
      <c r="BC142" s="250"/>
      <c r="BD142" s="227">
        <f t="shared" si="374"/>
        <v>0</v>
      </c>
      <c r="BE142" s="250"/>
      <c r="BF142" s="227">
        <f t="shared" si="375"/>
        <v>0</v>
      </c>
      <c r="BG142" s="250"/>
      <c r="BH142" s="228">
        <f t="shared" si="376"/>
        <v>0</v>
      </c>
    </row>
    <row r="143" spans="1:61" ht="21" customHeight="1" x14ac:dyDescent="0.55000000000000004">
      <c r="A143" s="202"/>
      <c r="B143" s="203"/>
      <c r="C143" s="203"/>
      <c r="D143" s="204"/>
      <c r="E143" s="279"/>
      <c r="F143" s="205"/>
      <c r="G143" s="206" t="str">
        <f t="shared" si="377"/>
        <v/>
      </c>
      <c r="H143" s="247"/>
      <c r="I143" s="250"/>
      <c r="J143" s="227">
        <f t="shared" si="357"/>
        <v>0</v>
      </c>
      <c r="K143" s="250"/>
      <c r="L143" s="227">
        <f t="shared" si="358"/>
        <v>0</v>
      </c>
      <c r="M143" s="250"/>
      <c r="N143" s="227">
        <f t="shared" si="359"/>
        <v>0</v>
      </c>
      <c r="O143" s="250"/>
      <c r="P143" s="227">
        <f t="shared" si="360"/>
        <v>0</v>
      </c>
      <c r="Q143" s="250"/>
      <c r="R143" s="227">
        <f t="shared" si="361"/>
        <v>0</v>
      </c>
      <c r="S143" s="250"/>
      <c r="T143" s="227">
        <f t="shared" si="362"/>
        <v>0</v>
      </c>
      <c r="U143" s="250"/>
      <c r="V143" s="227">
        <f t="shared" si="363"/>
        <v>0</v>
      </c>
      <c r="W143" s="250"/>
      <c r="X143" s="227">
        <f t="shared" si="364"/>
        <v>0</v>
      </c>
      <c r="Y143" s="250"/>
      <c r="Z143" s="227">
        <f t="shared" si="365"/>
        <v>0</v>
      </c>
      <c r="AA143" s="250"/>
      <c r="AB143" s="228">
        <f t="shared" si="366"/>
        <v>0</v>
      </c>
      <c r="AG143" s="202"/>
      <c r="AH143" s="203"/>
      <c r="AI143" s="203"/>
      <c r="AJ143" s="204"/>
      <c r="AK143" s="279"/>
      <c r="AL143" s="205"/>
      <c r="AM143" s="206" t="str">
        <f t="shared" si="378"/>
        <v/>
      </c>
      <c r="AN143" s="247"/>
      <c r="AO143" s="250"/>
      <c r="AP143" s="227">
        <f t="shared" si="367"/>
        <v>0</v>
      </c>
      <c r="AQ143" s="250"/>
      <c r="AR143" s="227">
        <f t="shared" si="368"/>
        <v>0</v>
      </c>
      <c r="AS143" s="250"/>
      <c r="AT143" s="227">
        <f t="shared" si="369"/>
        <v>0</v>
      </c>
      <c r="AU143" s="250"/>
      <c r="AV143" s="227">
        <f t="shared" si="370"/>
        <v>0</v>
      </c>
      <c r="AW143" s="250"/>
      <c r="AX143" s="227">
        <f t="shared" si="371"/>
        <v>0</v>
      </c>
      <c r="AY143" s="250"/>
      <c r="AZ143" s="227">
        <f t="shared" si="372"/>
        <v>0</v>
      </c>
      <c r="BA143" s="250"/>
      <c r="BB143" s="227">
        <f t="shared" si="373"/>
        <v>0</v>
      </c>
      <c r="BC143" s="250"/>
      <c r="BD143" s="227">
        <f t="shared" si="374"/>
        <v>0</v>
      </c>
      <c r="BE143" s="250"/>
      <c r="BF143" s="227">
        <f t="shared" si="375"/>
        <v>0</v>
      </c>
      <c r="BG143" s="250"/>
      <c r="BH143" s="228">
        <f t="shared" si="376"/>
        <v>0</v>
      </c>
    </row>
    <row r="144" spans="1:61" ht="21" customHeight="1" thickBot="1" x14ac:dyDescent="0.6">
      <c r="A144" s="207"/>
      <c r="B144" s="208"/>
      <c r="C144" s="208"/>
      <c r="D144" s="209"/>
      <c r="E144" s="280"/>
      <c r="F144" s="210"/>
      <c r="G144" s="211" t="str">
        <f t="shared" si="377"/>
        <v/>
      </c>
      <c r="H144" s="248"/>
      <c r="I144" s="251"/>
      <c r="J144" s="230">
        <f t="shared" si="357"/>
        <v>0</v>
      </c>
      <c r="K144" s="251"/>
      <c r="L144" s="230">
        <f t="shared" si="358"/>
        <v>0</v>
      </c>
      <c r="M144" s="251"/>
      <c r="N144" s="230">
        <f t="shared" si="359"/>
        <v>0</v>
      </c>
      <c r="O144" s="251"/>
      <c r="P144" s="230">
        <f t="shared" si="360"/>
        <v>0</v>
      </c>
      <c r="Q144" s="251"/>
      <c r="R144" s="230">
        <f t="shared" si="361"/>
        <v>0</v>
      </c>
      <c r="S144" s="251"/>
      <c r="T144" s="227">
        <f t="shared" si="362"/>
        <v>0</v>
      </c>
      <c r="U144" s="251"/>
      <c r="V144" s="230">
        <f t="shared" si="363"/>
        <v>0</v>
      </c>
      <c r="W144" s="251"/>
      <c r="X144" s="230">
        <f t="shared" si="364"/>
        <v>0</v>
      </c>
      <c r="Y144" s="251"/>
      <c r="Z144" s="230">
        <f t="shared" si="365"/>
        <v>0</v>
      </c>
      <c r="AA144" s="251"/>
      <c r="AB144" s="232">
        <f t="shared" si="366"/>
        <v>0</v>
      </c>
      <c r="AG144" s="207"/>
      <c r="AH144" s="208"/>
      <c r="AI144" s="208"/>
      <c r="AJ144" s="209"/>
      <c r="AK144" s="280"/>
      <c r="AL144" s="210"/>
      <c r="AM144" s="211" t="str">
        <f t="shared" si="378"/>
        <v/>
      </c>
      <c r="AN144" s="248"/>
      <c r="AO144" s="251"/>
      <c r="AP144" s="230">
        <f t="shared" si="367"/>
        <v>0</v>
      </c>
      <c r="AQ144" s="251"/>
      <c r="AR144" s="230">
        <f t="shared" si="368"/>
        <v>0</v>
      </c>
      <c r="AS144" s="251"/>
      <c r="AT144" s="230">
        <f t="shared" si="369"/>
        <v>0</v>
      </c>
      <c r="AU144" s="251"/>
      <c r="AV144" s="230">
        <f t="shared" si="370"/>
        <v>0</v>
      </c>
      <c r="AW144" s="251"/>
      <c r="AX144" s="230">
        <f t="shared" si="371"/>
        <v>0</v>
      </c>
      <c r="AY144" s="251"/>
      <c r="AZ144" s="227">
        <f t="shared" si="372"/>
        <v>0</v>
      </c>
      <c r="BA144" s="251"/>
      <c r="BB144" s="230">
        <f t="shared" si="373"/>
        <v>0</v>
      </c>
      <c r="BC144" s="251"/>
      <c r="BD144" s="230">
        <f t="shared" si="374"/>
        <v>0</v>
      </c>
      <c r="BE144" s="251"/>
      <c r="BF144" s="230">
        <f t="shared" si="375"/>
        <v>0</v>
      </c>
      <c r="BG144" s="251"/>
      <c r="BH144" s="232">
        <f t="shared" si="376"/>
        <v>0</v>
      </c>
    </row>
    <row r="145" spans="1:61" ht="15.65" customHeight="1" thickTop="1" x14ac:dyDescent="0.55000000000000004">
      <c r="A145" s="798" t="s">
        <v>284</v>
      </c>
      <c r="B145" s="799"/>
      <c r="C145" s="799"/>
      <c r="D145" s="799"/>
      <c r="E145" s="799"/>
      <c r="F145" s="799"/>
      <c r="G145" s="799"/>
      <c r="H145" s="800"/>
      <c r="I145" s="252"/>
      <c r="J145" s="200">
        <f>SUM(J131:J144)</f>
        <v>0</v>
      </c>
      <c r="K145" s="252"/>
      <c r="L145" s="200">
        <f>SUM(L131:L144)</f>
        <v>0</v>
      </c>
      <c r="M145" s="252"/>
      <c r="N145" s="200">
        <f>SUM(N131:N144)</f>
        <v>0</v>
      </c>
      <c r="O145" s="252"/>
      <c r="P145" s="200">
        <f>SUM(P131:P144)</f>
        <v>0</v>
      </c>
      <c r="Q145" s="252"/>
      <c r="R145" s="200">
        <f>SUM(R131:R144)</f>
        <v>0</v>
      </c>
      <c r="S145" s="252"/>
      <c r="T145" s="200">
        <f>SUM(T131:T144)</f>
        <v>0</v>
      </c>
      <c r="U145" s="252"/>
      <c r="V145" s="200">
        <f>SUM(V131:V144)</f>
        <v>0</v>
      </c>
      <c r="W145" s="252"/>
      <c r="X145" s="200">
        <f>SUM(X131:X144)</f>
        <v>0</v>
      </c>
      <c r="Y145" s="252"/>
      <c r="Z145" s="200">
        <f>SUM(Z131:Z144)</f>
        <v>0</v>
      </c>
      <c r="AA145" s="252"/>
      <c r="AB145" s="201">
        <f>SUM(AB131:AB144)</f>
        <v>0</v>
      </c>
      <c r="AG145" s="798" t="s">
        <v>284</v>
      </c>
      <c r="AH145" s="799"/>
      <c r="AI145" s="799"/>
      <c r="AJ145" s="799"/>
      <c r="AK145" s="799"/>
      <c r="AL145" s="799"/>
      <c r="AM145" s="799"/>
      <c r="AN145" s="800"/>
      <c r="AO145" s="252"/>
      <c r="AP145" s="200">
        <f>SUM(AP131:AP144)</f>
        <v>0</v>
      </c>
      <c r="AQ145" s="252"/>
      <c r="AR145" s="200">
        <f>SUM(AR131:AR144)</f>
        <v>0</v>
      </c>
      <c r="AS145" s="252"/>
      <c r="AT145" s="200">
        <f>SUM(AT131:AT144)</f>
        <v>0</v>
      </c>
      <c r="AU145" s="252"/>
      <c r="AV145" s="200">
        <f>SUM(AV131:AV144)</f>
        <v>0</v>
      </c>
      <c r="AW145" s="252"/>
      <c r="AX145" s="200">
        <f>SUM(AX131:AX144)</f>
        <v>0</v>
      </c>
      <c r="AY145" s="252"/>
      <c r="AZ145" s="200">
        <f>SUM(AZ131:AZ144)</f>
        <v>0</v>
      </c>
      <c r="BA145" s="252"/>
      <c r="BB145" s="200">
        <f>SUM(BB131:BB144)</f>
        <v>0</v>
      </c>
      <c r="BC145" s="252"/>
      <c r="BD145" s="200">
        <f>SUM(BD131:BD144)</f>
        <v>0</v>
      </c>
      <c r="BE145" s="252"/>
      <c r="BF145" s="200">
        <f>SUM(BF131:BF144)</f>
        <v>0</v>
      </c>
      <c r="BG145" s="252"/>
      <c r="BH145" s="201">
        <f>SUM(BH131:BH144)</f>
        <v>0</v>
      </c>
    </row>
    <row r="146" spans="1:61" ht="14" customHeight="1" x14ac:dyDescent="0.55000000000000004">
      <c r="A146" s="178"/>
      <c r="B146" s="178"/>
      <c r="C146" s="178"/>
      <c r="D146" s="178"/>
      <c r="E146" s="178"/>
      <c r="F146" s="178"/>
      <c r="G146" s="178"/>
      <c r="H146" s="178"/>
      <c r="I146" s="177"/>
      <c r="J146" s="213"/>
      <c r="K146" s="213"/>
      <c r="L146" s="213"/>
      <c r="M146" s="213"/>
      <c r="N146" s="213"/>
      <c r="O146" s="213"/>
      <c r="P146" s="213"/>
      <c r="Q146" s="213"/>
      <c r="R146" s="213"/>
      <c r="S146" s="213"/>
      <c r="T146" s="213"/>
      <c r="U146" s="213"/>
      <c r="V146" s="213"/>
      <c r="W146" s="213"/>
      <c r="X146" s="213"/>
      <c r="Y146" s="213"/>
      <c r="Z146" s="213"/>
      <c r="AA146" s="213"/>
      <c r="AB146" s="213"/>
      <c r="AC146" s="214"/>
      <c r="AG146" s="178"/>
      <c r="AH146" s="178"/>
      <c r="AI146" s="178"/>
      <c r="AJ146" s="178"/>
      <c r="AK146" s="178"/>
      <c r="AL146" s="178"/>
      <c r="AM146" s="178"/>
      <c r="AN146" s="178"/>
      <c r="AO146" s="177"/>
      <c r="AP146" s="213"/>
      <c r="AQ146" s="213"/>
      <c r="AR146" s="213"/>
      <c r="AS146" s="213"/>
      <c r="AT146" s="213"/>
      <c r="AU146" s="213"/>
      <c r="AV146" s="213"/>
      <c r="AW146" s="213"/>
      <c r="AX146" s="213"/>
      <c r="AY146" s="213"/>
      <c r="AZ146" s="213"/>
      <c r="BA146" s="213"/>
      <c r="BB146" s="213"/>
      <c r="BC146" s="213"/>
      <c r="BD146" s="213"/>
      <c r="BE146" s="213"/>
      <c r="BF146" s="213"/>
      <c r="BG146" s="213"/>
      <c r="BH146" s="213"/>
      <c r="BI146" s="214"/>
    </row>
    <row r="147" spans="1:61" ht="16.25" customHeight="1" x14ac:dyDescent="0.55000000000000004">
      <c r="A147" s="796" t="s">
        <v>324</v>
      </c>
      <c r="B147" s="79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810"/>
      <c r="AC147" s="176"/>
      <c r="AG147" s="796" t="s">
        <v>324</v>
      </c>
      <c r="AH147" s="797"/>
      <c r="AI147" s="797"/>
      <c r="AJ147" s="797"/>
      <c r="AK147" s="797"/>
      <c r="AL147" s="797"/>
      <c r="AM147" s="797"/>
      <c r="AN147" s="797"/>
      <c r="AO147" s="797"/>
      <c r="AP147" s="797"/>
      <c r="AQ147" s="797"/>
      <c r="AR147" s="797"/>
      <c r="AS147" s="797"/>
      <c r="AT147" s="797"/>
      <c r="AU147" s="797"/>
      <c r="AV147" s="797"/>
      <c r="AW147" s="797"/>
      <c r="AX147" s="797"/>
      <c r="AY147" s="797"/>
      <c r="AZ147" s="797"/>
      <c r="BA147" s="797"/>
      <c r="BB147" s="797"/>
      <c r="BC147" s="797"/>
      <c r="BD147" s="797"/>
      <c r="BE147" s="797"/>
      <c r="BF147" s="797"/>
      <c r="BG147" s="797"/>
      <c r="BH147" s="810"/>
      <c r="BI147" s="176"/>
    </row>
    <row r="148" spans="1:61" ht="21" customHeight="1" thickBot="1" x14ac:dyDescent="0.6">
      <c r="A148" s="811" t="s">
        <v>514</v>
      </c>
      <c r="B148" s="812"/>
      <c r="C148" s="812"/>
      <c r="D148" s="812"/>
      <c r="E148" s="339"/>
      <c r="F148" s="339"/>
      <c r="G148" s="339"/>
      <c r="H148" s="352" t="s">
        <v>300</v>
      </c>
      <c r="I148" s="367" t="s">
        <v>282</v>
      </c>
      <c r="J148" s="350" t="s">
        <v>283</v>
      </c>
      <c r="K148" s="367" t="s">
        <v>282</v>
      </c>
      <c r="L148" s="350" t="s">
        <v>283</v>
      </c>
      <c r="M148" s="367" t="s">
        <v>282</v>
      </c>
      <c r="N148" s="350" t="s">
        <v>283</v>
      </c>
      <c r="O148" s="367" t="s">
        <v>282</v>
      </c>
      <c r="P148" s="350" t="s">
        <v>283</v>
      </c>
      <c r="Q148" s="367" t="s">
        <v>282</v>
      </c>
      <c r="R148" s="350" t="s">
        <v>283</v>
      </c>
      <c r="S148" s="367" t="s">
        <v>282</v>
      </c>
      <c r="T148" s="350" t="s">
        <v>283</v>
      </c>
      <c r="U148" s="367" t="s">
        <v>282</v>
      </c>
      <c r="V148" s="350" t="s">
        <v>283</v>
      </c>
      <c r="W148" s="367" t="s">
        <v>282</v>
      </c>
      <c r="X148" s="350" t="s">
        <v>283</v>
      </c>
      <c r="Y148" s="367" t="s">
        <v>282</v>
      </c>
      <c r="Z148" s="350" t="s">
        <v>283</v>
      </c>
      <c r="AA148" s="367" t="s">
        <v>282</v>
      </c>
      <c r="AB148" s="367" t="s">
        <v>283</v>
      </c>
      <c r="AG148" s="811" t="s">
        <v>514</v>
      </c>
      <c r="AH148" s="812"/>
      <c r="AI148" s="812"/>
      <c r="AJ148" s="812"/>
      <c r="AK148" s="339"/>
      <c r="AL148" s="339"/>
      <c r="AM148" s="339"/>
      <c r="AN148" s="352" t="s">
        <v>300</v>
      </c>
      <c r="AO148" s="367" t="s">
        <v>282</v>
      </c>
      <c r="AP148" s="350" t="s">
        <v>283</v>
      </c>
      <c r="AQ148" s="367" t="s">
        <v>282</v>
      </c>
      <c r="AR148" s="350" t="s">
        <v>283</v>
      </c>
      <c r="AS148" s="367" t="s">
        <v>282</v>
      </c>
      <c r="AT148" s="350" t="s">
        <v>283</v>
      </c>
      <c r="AU148" s="367" t="s">
        <v>282</v>
      </c>
      <c r="AV148" s="350" t="s">
        <v>283</v>
      </c>
      <c r="AW148" s="367" t="s">
        <v>282</v>
      </c>
      <c r="AX148" s="350" t="s">
        <v>283</v>
      </c>
      <c r="AY148" s="367" t="s">
        <v>282</v>
      </c>
      <c r="AZ148" s="350" t="s">
        <v>283</v>
      </c>
      <c r="BA148" s="367" t="s">
        <v>282</v>
      </c>
      <c r="BB148" s="350" t="s">
        <v>283</v>
      </c>
      <c r="BC148" s="367" t="s">
        <v>282</v>
      </c>
      <c r="BD148" s="350" t="s">
        <v>283</v>
      </c>
      <c r="BE148" s="367" t="s">
        <v>282</v>
      </c>
      <c r="BF148" s="350" t="s">
        <v>283</v>
      </c>
      <c r="BG148" s="367" t="s">
        <v>282</v>
      </c>
      <c r="BH148" s="367" t="s">
        <v>283</v>
      </c>
    </row>
    <row r="149" spans="1:61" ht="21" customHeight="1" thickTop="1" x14ac:dyDescent="0.55000000000000004">
      <c r="A149" s="965"/>
      <c r="B149" s="966"/>
      <c r="C149" s="966"/>
      <c r="D149" s="966"/>
      <c r="E149" s="966"/>
      <c r="F149" s="966"/>
      <c r="G149" s="967"/>
      <c r="H149" s="215"/>
      <c r="I149" s="216"/>
      <c r="J149" s="233">
        <f t="shared" ref="J149:J156" si="379">$H149*I149</f>
        <v>0</v>
      </c>
      <c r="K149" s="217"/>
      <c r="L149" s="233">
        <f t="shared" ref="L149" si="380">$H149*K149</f>
        <v>0</v>
      </c>
      <c r="M149" s="217"/>
      <c r="N149" s="233">
        <f t="shared" ref="N149:N156" si="381">$H149*M149</f>
        <v>0</v>
      </c>
      <c r="O149" s="217"/>
      <c r="P149" s="233">
        <f t="shared" ref="P149:P156" si="382">$H149*O149</f>
        <v>0</v>
      </c>
      <c r="Q149" s="217"/>
      <c r="R149" s="233">
        <f t="shared" ref="R149:R156" si="383">$H149*Q149</f>
        <v>0</v>
      </c>
      <c r="S149" s="217"/>
      <c r="T149" s="233">
        <f t="shared" ref="T149:T156" si="384">$H149*S149</f>
        <v>0</v>
      </c>
      <c r="U149" s="217"/>
      <c r="V149" s="233">
        <f t="shared" ref="V149:V156" si="385">$H149*U149</f>
        <v>0</v>
      </c>
      <c r="W149" s="217"/>
      <c r="X149" s="233">
        <f t="shared" ref="X149:X156" si="386">$H149*W149</f>
        <v>0</v>
      </c>
      <c r="Y149" s="217"/>
      <c r="Z149" s="233">
        <f t="shared" ref="Z149:Z156" si="387">$H149*Y149</f>
        <v>0</v>
      </c>
      <c r="AA149" s="217"/>
      <c r="AB149" s="236">
        <f t="shared" ref="AB149:AB156" si="388">$H149*AA149</f>
        <v>0</v>
      </c>
      <c r="AG149" s="813" t="s">
        <v>472</v>
      </c>
      <c r="AH149" s="814"/>
      <c r="AI149" s="814"/>
      <c r="AJ149" s="814"/>
      <c r="AK149" s="814"/>
      <c r="AL149" s="814"/>
      <c r="AM149" s="815"/>
      <c r="AN149" s="368">
        <v>10000</v>
      </c>
      <c r="AO149" s="369">
        <v>2</v>
      </c>
      <c r="AP149" s="233">
        <f t="shared" ref="AP149:AP156" si="389">$AN149*AO149</f>
        <v>20000</v>
      </c>
      <c r="AQ149" s="372">
        <v>1</v>
      </c>
      <c r="AR149" s="233">
        <f>$AN149*AQ149</f>
        <v>10000</v>
      </c>
      <c r="AS149" s="372">
        <v>1</v>
      </c>
      <c r="AT149" s="233">
        <f t="shared" ref="AT149:AT156" si="390">$AN149*AS149</f>
        <v>10000</v>
      </c>
      <c r="AU149" s="372">
        <v>1</v>
      </c>
      <c r="AV149" s="233">
        <f t="shared" ref="AV149:AV156" si="391">$AN149*AU149</f>
        <v>10000</v>
      </c>
      <c r="AW149" s="217"/>
      <c r="AX149" s="233">
        <f t="shared" ref="AX149:AX156" si="392">$AN149*AW149</f>
        <v>0</v>
      </c>
      <c r="AY149" s="372">
        <v>1</v>
      </c>
      <c r="AZ149" s="233">
        <f t="shared" ref="AZ149:AZ156" si="393">$AN149*AY149</f>
        <v>10000</v>
      </c>
      <c r="BA149" s="217"/>
      <c r="BB149" s="233">
        <f t="shared" ref="BB149:BB156" si="394">$H149*BA149</f>
        <v>0</v>
      </c>
      <c r="BC149" s="217"/>
      <c r="BD149" s="233">
        <f t="shared" ref="BD149:BD156" si="395">$H149*BC149</f>
        <v>0</v>
      </c>
      <c r="BE149" s="217"/>
      <c r="BF149" s="233">
        <f t="shared" ref="BF149:BF156" si="396">$H149*BE149</f>
        <v>0</v>
      </c>
      <c r="BG149" s="217"/>
      <c r="BH149" s="236">
        <f t="shared" ref="BH149:BH156" si="397">$H149*BG149</f>
        <v>0</v>
      </c>
    </row>
    <row r="150" spans="1:61" ht="21" customHeight="1" x14ac:dyDescent="0.55000000000000004">
      <c r="A150" s="803"/>
      <c r="B150" s="804"/>
      <c r="C150" s="804"/>
      <c r="D150" s="804"/>
      <c r="E150" s="804"/>
      <c r="F150" s="804"/>
      <c r="G150" s="805"/>
      <c r="H150" s="218"/>
      <c r="I150" s="219"/>
      <c r="J150" s="234">
        <f t="shared" si="379"/>
        <v>0</v>
      </c>
      <c r="K150" s="220"/>
      <c r="L150" s="234">
        <f>$H150*K150</f>
        <v>0</v>
      </c>
      <c r="M150" s="220"/>
      <c r="N150" s="234">
        <f t="shared" si="381"/>
        <v>0</v>
      </c>
      <c r="O150" s="220"/>
      <c r="P150" s="234">
        <f t="shared" si="382"/>
        <v>0</v>
      </c>
      <c r="Q150" s="220"/>
      <c r="R150" s="234">
        <f t="shared" si="383"/>
        <v>0</v>
      </c>
      <c r="S150" s="220"/>
      <c r="T150" s="234">
        <f t="shared" si="384"/>
        <v>0</v>
      </c>
      <c r="U150" s="220"/>
      <c r="V150" s="234">
        <f t="shared" si="385"/>
        <v>0</v>
      </c>
      <c r="W150" s="220"/>
      <c r="X150" s="234">
        <f t="shared" si="386"/>
        <v>0</v>
      </c>
      <c r="Y150" s="220"/>
      <c r="Z150" s="234">
        <f t="shared" si="387"/>
        <v>0</v>
      </c>
      <c r="AA150" s="220"/>
      <c r="AB150" s="237">
        <f t="shared" si="388"/>
        <v>0</v>
      </c>
      <c r="AG150" s="1026"/>
      <c r="AH150" s="1027"/>
      <c r="AI150" s="1027"/>
      <c r="AJ150" s="1027"/>
      <c r="AK150" s="1027"/>
      <c r="AL150" s="1027"/>
      <c r="AM150" s="1028"/>
      <c r="AN150" s="218"/>
      <c r="AO150" s="219"/>
      <c r="AP150" s="234">
        <f t="shared" si="389"/>
        <v>0</v>
      </c>
      <c r="AQ150" s="220"/>
      <c r="AR150" s="234">
        <f>$AN150*AQ150</f>
        <v>0</v>
      </c>
      <c r="AS150" s="220"/>
      <c r="AT150" s="234">
        <f t="shared" si="390"/>
        <v>0</v>
      </c>
      <c r="AU150" s="220"/>
      <c r="AV150" s="234">
        <f t="shared" si="391"/>
        <v>0</v>
      </c>
      <c r="AW150" s="220"/>
      <c r="AX150" s="234">
        <f t="shared" si="392"/>
        <v>0</v>
      </c>
      <c r="AY150" s="220"/>
      <c r="AZ150" s="234">
        <f t="shared" si="393"/>
        <v>0</v>
      </c>
      <c r="BA150" s="220"/>
      <c r="BB150" s="234">
        <f t="shared" si="394"/>
        <v>0</v>
      </c>
      <c r="BC150" s="220"/>
      <c r="BD150" s="234">
        <f t="shared" si="395"/>
        <v>0</v>
      </c>
      <c r="BE150" s="220"/>
      <c r="BF150" s="234">
        <f t="shared" si="396"/>
        <v>0</v>
      </c>
      <c r="BG150" s="220"/>
      <c r="BH150" s="237">
        <f t="shared" si="397"/>
        <v>0</v>
      </c>
    </row>
    <row r="151" spans="1:61" ht="21" customHeight="1" x14ac:dyDescent="0.55000000000000004">
      <c r="A151" s="803"/>
      <c r="B151" s="804"/>
      <c r="C151" s="804"/>
      <c r="D151" s="804"/>
      <c r="E151" s="804"/>
      <c r="F151" s="804"/>
      <c r="G151" s="805"/>
      <c r="H151" s="218"/>
      <c r="I151" s="219"/>
      <c r="J151" s="234">
        <f t="shared" si="379"/>
        <v>0</v>
      </c>
      <c r="K151" s="220"/>
      <c r="L151" s="234">
        <f>$H151*K151</f>
        <v>0</v>
      </c>
      <c r="M151" s="220"/>
      <c r="N151" s="234">
        <f t="shared" si="381"/>
        <v>0</v>
      </c>
      <c r="O151" s="220"/>
      <c r="P151" s="234">
        <f t="shared" si="382"/>
        <v>0</v>
      </c>
      <c r="Q151" s="220"/>
      <c r="R151" s="234">
        <f t="shared" si="383"/>
        <v>0</v>
      </c>
      <c r="S151" s="220"/>
      <c r="T151" s="234">
        <f t="shared" si="384"/>
        <v>0</v>
      </c>
      <c r="U151" s="220"/>
      <c r="V151" s="234">
        <f t="shared" si="385"/>
        <v>0</v>
      </c>
      <c r="W151" s="220"/>
      <c r="X151" s="234">
        <f t="shared" si="386"/>
        <v>0</v>
      </c>
      <c r="Y151" s="220"/>
      <c r="Z151" s="234">
        <f t="shared" si="387"/>
        <v>0</v>
      </c>
      <c r="AA151" s="220"/>
      <c r="AB151" s="237">
        <f t="shared" si="388"/>
        <v>0</v>
      </c>
      <c r="AG151" s="803"/>
      <c r="AH151" s="804"/>
      <c r="AI151" s="804"/>
      <c r="AJ151" s="804"/>
      <c r="AK151" s="804"/>
      <c r="AL151" s="804"/>
      <c r="AM151" s="805"/>
      <c r="AN151" s="218"/>
      <c r="AO151" s="219"/>
      <c r="AP151" s="234">
        <f t="shared" si="389"/>
        <v>0</v>
      </c>
      <c r="AQ151" s="220"/>
      <c r="AR151" s="234">
        <f>$AN151*AQ151</f>
        <v>0</v>
      </c>
      <c r="AS151" s="220"/>
      <c r="AT151" s="234">
        <f t="shared" si="390"/>
        <v>0</v>
      </c>
      <c r="AU151" s="220"/>
      <c r="AV151" s="234">
        <f t="shared" si="391"/>
        <v>0</v>
      </c>
      <c r="AW151" s="220"/>
      <c r="AX151" s="234">
        <f t="shared" si="392"/>
        <v>0</v>
      </c>
      <c r="AY151" s="220"/>
      <c r="AZ151" s="234">
        <f t="shared" si="393"/>
        <v>0</v>
      </c>
      <c r="BA151" s="220"/>
      <c r="BB151" s="234">
        <f t="shared" si="394"/>
        <v>0</v>
      </c>
      <c r="BC151" s="220"/>
      <c r="BD151" s="234">
        <f t="shared" si="395"/>
        <v>0</v>
      </c>
      <c r="BE151" s="220"/>
      <c r="BF151" s="234">
        <f t="shared" si="396"/>
        <v>0</v>
      </c>
      <c r="BG151" s="220"/>
      <c r="BH151" s="237">
        <f t="shared" si="397"/>
        <v>0</v>
      </c>
    </row>
    <row r="152" spans="1:61" ht="21" customHeight="1" x14ac:dyDescent="0.55000000000000004">
      <c r="A152" s="803"/>
      <c r="B152" s="804"/>
      <c r="C152" s="804"/>
      <c r="D152" s="804"/>
      <c r="E152" s="804"/>
      <c r="F152" s="804"/>
      <c r="G152" s="805"/>
      <c r="H152" s="218"/>
      <c r="I152" s="219"/>
      <c r="J152" s="234">
        <f t="shared" si="379"/>
        <v>0</v>
      </c>
      <c r="K152" s="220"/>
      <c r="L152" s="234">
        <f>$H152*K152</f>
        <v>0</v>
      </c>
      <c r="M152" s="220"/>
      <c r="N152" s="234">
        <f t="shared" si="381"/>
        <v>0</v>
      </c>
      <c r="O152" s="220"/>
      <c r="P152" s="234">
        <f t="shared" si="382"/>
        <v>0</v>
      </c>
      <c r="Q152" s="220"/>
      <c r="R152" s="234">
        <f t="shared" si="383"/>
        <v>0</v>
      </c>
      <c r="S152" s="220"/>
      <c r="T152" s="234">
        <f t="shared" si="384"/>
        <v>0</v>
      </c>
      <c r="U152" s="220"/>
      <c r="V152" s="234">
        <f t="shared" si="385"/>
        <v>0</v>
      </c>
      <c r="W152" s="220"/>
      <c r="X152" s="234">
        <f t="shared" si="386"/>
        <v>0</v>
      </c>
      <c r="Y152" s="220"/>
      <c r="Z152" s="234">
        <f t="shared" si="387"/>
        <v>0</v>
      </c>
      <c r="AA152" s="220"/>
      <c r="AB152" s="237">
        <f t="shared" si="388"/>
        <v>0</v>
      </c>
      <c r="AG152" s="803"/>
      <c r="AH152" s="804"/>
      <c r="AI152" s="804"/>
      <c r="AJ152" s="804"/>
      <c r="AK152" s="804"/>
      <c r="AL152" s="804"/>
      <c r="AM152" s="805"/>
      <c r="AN152" s="218"/>
      <c r="AO152" s="219"/>
      <c r="AP152" s="234">
        <f t="shared" si="389"/>
        <v>0</v>
      </c>
      <c r="AQ152" s="220"/>
      <c r="AR152" s="234">
        <f t="shared" ref="AR152:AR156" si="398">$AN152*AQ152</f>
        <v>0</v>
      </c>
      <c r="AS152" s="220"/>
      <c r="AT152" s="234">
        <f t="shared" si="390"/>
        <v>0</v>
      </c>
      <c r="AU152" s="220"/>
      <c r="AV152" s="234">
        <f t="shared" si="391"/>
        <v>0</v>
      </c>
      <c r="AW152" s="220"/>
      <c r="AX152" s="234">
        <f t="shared" si="392"/>
        <v>0</v>
      </c>
      <c r="AY152" s="220"/>
      <c r="AZ152" s="234">
        <f t="shared" si="393"/>
        <v>0</v>
      </c>
      <c r="BA152" s="220"/>
      <c r="BB152" s="234">
        <f t="shared" si="394"/>
        <v>0</v>
      </c>
      <c r="BC152" s="220"/>
      <c r="BD152" s="234">
        <f t="shared" si="395"/>
        <v>0</v>
      </c>
      <c r="BE152" s="220"/>
      <c r="BF152" s="234">
        <f t="shared" si="396"/>
        <v>0</v>
      </c>
      <c r="BG152" s="220"/>
      <c r="BH152" s="237">
        <f t="shared" si="397"/>
        <v>0</v>
      </c>
    </row>
    <row r="153" spans="1:61" ht="21" customHeight="1" x14ac:dyDescent="0.55000000000000004">
      <c r="A153" s="803"/>
      <c r="B153" s="804"/>
      <c r="C153" s="804"/>
      <c r="D153" s="804"/>
      <c r="E153" s="804"/>
      <c r="F153" s="804"/>
      <c r="G153" s="805"/>
      <c r="H153" s="218"/>
      <c r="I153" s="219"/>
      <c r="J153" s="234">
        <f t="shared" si="379"/>
        <v>0</v>
      </c>
      <c r="K153" s="220"/>
      <c r="L153" s="234">
        <f t="shared" ref="L153:L156" si="399">$H153*K153</f>
        <v>0</v>
      </c>
      <c r="M153" s="220"/>
      <c r="N153" s="234">
        <f t="shared" si="381"/>
        <v>0</v>
      </c>
      <c r="O153" s="220"/>
      <c r="P153" s="234">
        <f t="shared" si="382"/>
        <v>0</v>
      </c>
      <c r="Q153" s="220"/>
      <c r="R153" s="234">
        <f t="shared" si="383"/>
        <v>0</v>
      </c>
      <c r="S153" s="220"/>
      <c r="T153" s="234">
        <f t="shared" si="384"/>
        <v>0</v>
      </c>
      <c r="U153" s="220"/>
      <c r="V153" s="234">
        <f t="shared" si="385"/>
        <v>0</v>
      </c>
      <c r="W153" s="220"/>
      <c r="X153" s="234">
        <f t="shared" si="386"/>
        <v>0</v>
      </c>
      <c r="Y153" s="220"/>
      <c r="Z153" s="234">
        <f t="shared" si="387"/>
        <v>0</v>
      </c>
      <c r="AA153" s="220"/>
      <c r="AB153" s="237">
        <f t="shared" si="388"/>
        <v>0</v>
      </c>
      <c r="AG153" s="803"/>
      <c r="AH153" s="804"/>
      <c r="AI153" s="804"/>
      <c r="AJ153" s="804"/>
      <c r="AK153" s="804"/>
      <c r="AL153" s="804"/>
      <c r="AM153" s="805"/>
      <c r="AN153" s="218"/>
      <c r="AO153" s="219"/>
      <c r="AP153" s="234">
        <f t="shared" si="389"/>
        <v>0</v>
      </c>
      <c r="AQ153" s="220"/>
      <c r="AR153" s="234">
        <f t="shared" si="398"/>
        <v>0</v>
      </c>
      <c r="AS153" s="220"/>
      <c r="AT153" s="234">
        <f t="shared" si="390"/>
        <v>0</v>
      </c>
      <c r="AU153" s="220"/>
      <c r="AV153" s="234">
        <f t="shared" si="391"/>
        <v>0</v>
      </c>
      <c r="AW153" s="220"/>
      <c r="AX153" s="234">
        <f t="shared" si="392"/>
        <v>0</v>
      </c>
      <c r="AY153" s="220"/>
      <c r="AZ153" s="234">
        <f t="shared" si="393"/>
        <v>0</v>
      </c>
      <c r="BA153" s="220"/>
      <c r="BB153" s="234">
        <f t="shared" si="394"/>
        <v>0</v>
      </c>
      <c r="BC153" s="220"/>
      <c r="BD153" s="234">
        <f t="shared" si="395"/>
        <v>0</v>
      </c>
      <c r="BE153" s="220"/>
      <c r="BF153" s="234">
        <f t="shared" si="396"/>
        <v>0</v>
      </c>
      <c r="BG153" s="220"/>
      <c r="BH153" s="237">
        <f t="shared" si="397"/>
        <v>0</v>
      </c>
    </row>
    <row r="154" spans="1:61" ht="21" customHeight="1" x14ac:dyDescent="0.55000000000000004">
      <c r="A154" s="803"/>
      <c r="B154" s="804"/>
      <c r="C154" s="804"/>
      <c r="D154" s="804"/>
      <c r="E154" s="804"/>
      <c r="F154" s="804"/>
      <c r="G154" s="805"/>
      <c r="H154" s="218"/>
      <c r="I154" s="219"/>
      <c r="J154" s="234">
        <f t="shared" si="379"/>
        <v>0</v>
      </c>
      <c r="K154" s="220"/>
      <c r="L154" s="234">
        <f t="shared" si="399"/>
        <v>0</v>
      </c>
      <c r="M154" s="220"/>
      <c r="N154" s="234">
        <f t="shared" si="381"/>
        <v>0</v>
      </c>
      <c r="O154" s="220"/>
      <c r="P154" s="234">
        <f t="shared" si="382"/>
        <v>0</v>
      </c>
      <c r="Q154" s="220"/>
      <c r="R154" s="234">
        <f t="shared" si="383"/>
        <v>0</v>
      </c>
      <c r="S154" s="220"/>
      <c r="T154" s="234">
        <f t="shared" si="384"/>
        <v>0</v>
      </c>
      <c r="U154" s="220"/>
      <c r="V154" s="234">
        <f t="shared" si="385"/>
        <v>0</v>
      </c>
      <c r="W154" s="220"/>
      <c r="X154" s="234">
        <f t="shared" si="386"/>
        <v>0</v>
      </c>
      <c r="Y154" s="220"/>
      <c r="Z154" s="234">
        <f t="shared" si="387"/>
        <v>0</v>
      </c>
      <c r="AA154" s="220"/>
      <c r="AB154" s="237">
        <f t="shared" si="388"/>
        <v>0</v>
      </c>
      <c r="AG154" s="803"/>
      <c r="AH154" s="804"/>
      <c r="AI154" s="804"/>
      <c r="AJ154" s="804"/>
      <c r="AK154" s="804"/>
      <c r="AL154" s="804"/>
      <c r="AM154" s="805"/>
      <c r="AN154" s="218"/>
      <c r="AO154" s="219"/>
      <c r="AP154" s="234">
        <f t="shared" si="389"/>
        <v>0</v>
      </c>
      <c r="AQ154" s="220"/>
      <c r="AR154" s="234">
        <f t="shared" si="398"/>
        <v>0</v>
      </c>
      <c r="AS154" s="220"/>
      <c r="AT154" s="234">
        <f t="shared" si="390"/>
        <v>0</v>
      </c>
      <c r="AU154" s="220"/>
      <c r="AV154" s="234">
        <f t="shared" si="391"/>
        <v>0</v>
      </c>
      <c r="AW154" s="220"/>
      <c r="AX154" s="234">
        <f t="shared" si="392"/>
        <v>0</v>
      </c>
      <c r="AY154" s="220"/>
      <c r="AZ154" s="234">
        <f t="shared" si="393"/>
        <v>0</v>
      </c>
      <c r="BA154" s="220"/>
      <c r="BB154" s="234">
        <f t="shared" si="394"/>
        <v>0</v>
      </c>
      <c r="BC154" s="220"/>
      <c r="BD154" s="234">
        <f t="shared" si="395"/>
        <v>0</v>
      </c>
      <c r="BE154" s="220"/>
      <c r="BF154" s="234">
        <f t="shared" si="396"/>
        <v>0</v>
      </c>
      <c r="BG154" s="220"/>
      <c r="BH154" s="237">
        <f t="shared" si="397"/>
        <v>0</v>
      </c>
    </row>
    <row r="155" spans="1:61" ht="21" customHeight="1" x14ac:dyDescent="0.55000000000000004">
      <c r="A155" s="803"/>
      <c r="B155" s="804"/>
      <c r="C155" s="804"/>
      <c r="D155" s="804"/>
      <c r="E155" s="804"/>
      <c r="F155" s="804"/>
      <c r="G155" s="805"/>
      <c r="H155" s="218"/>
      <c r="I155" s="219"/>
      <c r="J155" s="234">
        <f t="shared" si="379"/>
        <v>0</v>
      </c>
      <c r="K155" s="220"/>
      <c r="L155" s="234">
        <f t="shared" si="399"/>
        <v>0</v>
      </c>
      <c r="M155" s="220"/>
      <c r="N155" s="234">
        <f t="shared" si="381"/>
        <v>0</v>
      </c>
      <c r="O155" s="220"/>
      <c r="P155" s="234">
        <f t="shared" si="382"/>
        <v>0</v>
      </c>
      <c r="Q155" s="220"/>
      <c r="R155" s="234">
        <f t="shared" si="383"/>
        <v>0</v>
      </c>
      <c r="S155" s="220"/>
      <c r="T155" s="234">
        <f t="shared" si="384"/>
        <v>0</v>
      </c>
      <c r="U155" s="220"/>
      <c r="V155" s="234">
        <f t="shared" si="385"/>
        <v>0</v>
      </c>
      <c r="W155" s="220"/>
      <c r="X155" s="234">
        <f t="shared" si="386"/>
        <v>0</v>
      </c>
      <c r="Y155" s="220"/>
      <c r="Z155" s="234">
        <f t="shared" si="387"/>
        <v>0</v>
      </c>
      <c r="AA155" s="220"/>
      <c r="AB155" s="237">
        <f t="shared" si="388"/>
        <v>0</v>
      </c>
      <c r="AG155" s="803"/>
      <c r="AH155" s="804"/>
      <c r="AI155" s="804"/>
      <c r="AJ155" s="804"/>
      <c r="AK155" s="804"/>
      <c r="AL155" s="804"/>
      <c r="AM155" s="805"/>
      <c r="AN155" s="218"/>
      <c r="AO155" s="219"/>
      <c r="AP155" s="234">
        <f t="shared" si="389"/>
        <v>0</v>
      </c>
      <c r="AQ155" s="220"/>
      <c r="AR155" s="234">
        <f t="shared" si="398"/>
        <v>0</v>
      </c>
      <c r="AS155" s="220"/>
      <c r="AT155" s="234">
        <f t="shared" si="390"/>
        <v>0</v>
      </c>
      <c r="AU155" s="220"/>
      <c r="AV155" s="234">
        <f t="shared" si="391"/>
        <v>0</v>
      </c>
      <c r="AW155" s="220"/>
      <c r="AX155" s="234">
        <f t="shared" si="392"/>
        <v>0</v>
      </c>
      <c r="AY155" s="220"/>
      <c r="AZ155" s="234">
        <f t="shared" si="393"/>
        <v>0</v>
      </c>
      <c r="BA155" s="220"/>
      <c r="BB155" s="234">
        <f t="shared" si="394"/>
        <v>0</v>
      </c>
      <c r="BC155" s="220"/>
      <c r="BD155" s="234">
        <f t="shared" si="395"/>
        <v>0</v>
      </c>
      <c r="BE155" s="220"/>
      <c r="BF155" s="234">
        <f t="shared" si="396"/>
        <v>0</v>
      </c>
      <c r="BG155" s="220"/>
      <c r="BH155" s="237">
        <f t="shared" si="397"/>
        <v>0</v>
      </c>
    </row>
    <row r="156" spans="1:61" ht="21" customHeight="1" thickBot="1" x14ac:dyDescent="0.6">
      <c r="A156" s="806"/>
      <c r="B156" s="807"/>
      <c r="C156" s="807"/>
      <c r="D156" s="807"/>
      <c r="E156" s="807"/>
      <c r="F156" s="807"/>
      <c r="G156" s="808"/>
      <c r="H156" s="221"/>
      <c r="I156" s="222"/>
      <c r="J156" s="235">
        <f t="shared" si="379"/>
        <v>0</v>
      </c>
      <c r="K156" s="223"/>
      <c r="L156" s="235">
        <f t="shared" si="399"/>
        <v>0</v>
      </c>
      <c r="M156" s="223"/>
      <c r="N156" s="235">
        <f t="shared" si="381"/>
        <v>0</v>
      </c>
      <c r="O156" s="223"/>
      <c r="P156" s="235">
        <f t="shared" si="382"/>
        <v>0</v>
      </c>
      <c r="Q156" s="223"/>
      <c r="R156" s="235">
        <f t="shared" si="383"/>
        <v>0</v>
      </c>
      <c r="S156" s="223"/>
      <c r="T156" s="235">
        <f t="shared" si="384"/>
        <v>0</v>
      </c>
      <c r="U156" s="223"/>
      <c r="V156" s="235">
        <f t="shared" si="385"/>
        <v>0</v>
      </c>
      <c r="W156" s="223"/>
      <c r="X156" s="235">
        <f t="shared" si="386"/>
        <v>0</v>
      </c>
      <c r="Y156" s="223"/>
      <c r="Z156" s="235">
        <f t="shared" si="387"/>
        <v>0</v>
      </c>
      <c r="AA156" s="223"/>
      <c r="AB156" s="238">
        <f t="shared" si="388"/>
        <v>0</v>
      </c>
      <c r="AG156" s="806"/>
      <c r="AH156" s="807"/>
      <c r="AI156" s="807"/>
      <c r="AJ156" s="807"/>
      <c r="AK156" s="807"/>
      <c r="AL156" s="807"/>
      <c r="AM156" s="808"/>
      <c r="AN156" s="221"/>
      <c r="AO156" s="222"/>
      <c r="AP156" s="235">
        <f t="shared" si="389"/>
        <v>0</v>
      </c>
      <c r="AQ156" s="223"/>
      <c r="AR156" s="234">
        <f t="shared" si="398"/>
        <v>0</v>
      </c>
      <c r="AS156" s="223"/>
      <c r="AT156" s="235">
        <f t="shared" si="390"/>
        <v>0</v>
      </c>
      <c r="AU156" s="223"/>
      <c r="AV156" s="235">
        <f t="shared" si="391"/>
        <v>0</v>
      </c>
      <c r="AW156" s="223"/>
      <c r="AX156" s="235">
        <f t="shared" si="392"/>
        <v>0</v>
      </c>
      <c r="AY156" s="223"/>
      <c r="AZ156" s="235">
        <f t="shared" si="393"/>
        <v>0</v>
      </c>
      <c r="BA156" s="223"/>
      <c r="BB156" s="235">
        <f t="shared" si="394"/>
        <v>0</v>
      </c>
      <c r="BC156" s="223"/>
      <c r="BD156" s="235">
        <f t="shared" si="395"/>
        <v>0</v>
      </c>
      <c r="BE156" s="223"/>
      <c r="BF156" s="235">
        <f t="shared" si="396"/>
        <v>0</v>
      </c>
      <c r="BG156" s="223"/>
      <c r="BH156" s="238">
        <f t="shared" si="397"/>
        <v>0</v>
      </c>
    </row>
    <row r="157" spans="1:61" ht="21" customHeight="1" thickTop="1" x14ac:dyDescent="0.55000000000000004">
      <c r="A157" s="798" t="s">
        <v>284</v>
      </c>
      <c r="B157" s="799"/>
      <c r="C157" s="799"/>
      <c r="D157" s="799"/>
      <c r="E157" s="799"/>
      <c r="F157" s="799"/>
      <c r="G157" s="799"/>
      <c r="H157" s="800"/>
      <c r="I157" s="212"/>
      <c r="J157" s="200">
        <f>SUM(J149:J156)</f>
        <v>0</v>
      </c>
      <c r="K157" s="224"/>
      <c r="L157" s="200">
        <f>SUM(L149:L156)</f>
        <v>0</v>
      </c>
      <c r="M157" s="224"/>
      <c r="N157" s="200">
        <f>SUM(N149:N156)</f>
        <v>0</v>
      </c>
      <c r="O157" s="224"/>
      <c r="P157" s="200">
        <f>SUM(P149:P156)</f>
        <v>0</v>
      </c>
      <c r="Q157" s="225"/>
      <c r="R157" s="200">
        <f>SUM(R149:R156)</f>
        <v>0</v>
      </c>
      <c r="S157" s="225"/>
      <c r="T157" s="200">
        <f>SUM(T149:T156)</f>
        <v>0</v>
      </c>
      <c r="U157" s="224"/>
      <c r="V157" s="200">
        <f>SUM(V149:V156)</f>
        <v>0</v>
      </c>
      <c r="W157" s="225"/>
      <c r="X157" s="200">
        <f>SUM(X149:X156)</f>
        <v>0</v>
      </c>
      <c r="Y157" s="225"/>
      <c r="Z157" s="200">
        <f>SUM(Z149:Z156)</f>
        <v>0</v>
      </c>
      <c r="AA157" s="225"/>
      <c r="AB157" s="201">
        <f>SUM(AB149:AB156)</f>
        <v>0</v>
      </c>
      <c r="AG157" s="798" t="s">
        <v>284</v>
      </c>
      <c r="AH157" s="799"/>
      <c r="AI157" s="799"/>
      <c r="AJ157" s="799"/>
      <c r="AK157" s="799"/>
      <c r="AL157" s="799"/>
      <c r="AM157" s="799"/>
      <c r="AN157" s="800"/>
      <c r="AO157" s="212"/>
      <c r="AP157" s="200">
        <f>SUM(AP149:AP156)</f>
        <v>20000</v>
      </c>
      <c r="AQ157" s="224"/>
      <c r="AR157" s="200">
        <f>SUM(AR149:AR156)</f>
        <v>10000</v>
      </c>
      <c r="AS157" s="224"/>
      <c r="AT157" s="200">
        <f>SUM(AT149:AT156)</f>
        <v>10000</v>
      </c>
      <c r="AU157" s="224"/>
      <c r="AV157" s="200">
        <f>SUM(AV149:AV156)</f>
        <v>10000</v>
      </c>
      <c r="AW157" s="225"/>
      <c r="AX157" s="200">
        <f>SUM(AX149:AX156)</f>
        <v>0</v>
      </c>
      <c r="AY157" s="225"/>
      <c r="AZ157" s="200">
        <f>SUM(AZ149:AZ156)</f>
        <v>10000</v>
      </c>
      <c r="BA157" s="224"/>
      <c r="BB157" s="200">
        <f>SUM(BB149:BB156)</f>
        <v>0</v>
      </c>
      <c r="BC157" s="225"/>
      <c r="BD157" s="200">
        <f>SUM(BD149:BD156)</f>
        <v>0</v>
      </c>
      <c r="BE157" s="225"/>
      <c r="BF157" s="200">
        <f>SUM(BF149:BF156)</f>
        <v>0</v>
      </c>
      <c r="BG157" s="225"/>
      <c r="BH157" s="201">
        <f>SUM(BH149:BH156)</f>
        <v>0</v>
      </c>
    </row>
    <row r="158" spans="1:61" ht="13.5" customHeight="1" x14ac:dyDescent="0.55000000000000004">
      <c r="A158" s="178"/>
      <c r="B158" s="178"/>
      <c r="C158" s="178"/>
      <c r="D158" s="178"/>
      <c r="E158" s="178"/>
      <c r="F158" s="178"/>
      <c r="G158" s="178"/>
      <c r="H158" s="178"/>
      <c r="I158" s="178"/>
      <c r="J158" s="177"/>
      <c r="K158" s="177"/>
      <c r="L158" s="177"/>
      <c r="M158" s="177"/>
      <c r="N158" s="177"/>
      <c r="O158" s="177"/>
      <c r="P158" s="177"/>
      <c r="Q158" s="177"/>
      <c r="R158" s="177"/>
      <c r="S158" s="177"/>
      <c r="T158" s="177"/>
      <c r="U158" s="177"/>
      <c r="V158" s="177"/>
      <c r="W158" s="177"/>
      <c r="X158" s="177"/>
      <c r="Y158" s="177"/>
      <c r="Z158" s="177"/>
      <c r="AA158" s="177"/>
      <c r="AB158" s="187"/>
      <c r="AC158" s="184"/>
      <c r="AG158" s="178"/>
      <c r="AH158" s="178"/>
      <c r="AI158" s="178"/>
      <c r="AJ158" s="178"/>
      <c r="AK158" s="178"/>
      <c r="AL158" s="178"/>
      <c r="AM158" s="178"/>
      <c r="AN158" s="178"/>
      <c r="AO158" s="178"/>
      <c r="AP158" s="177"/>
      <c r="AQ158" s="177"/>
      <c r="AR158" s="177"/>
      <c r="AS158" s="177"/>
      <c r="AT158" s="177"/>
      <c r="AU158" s="177"/>
      <c r="AV158" s="177"/>
      <c r="AW158" s="177"/>
      <c r="AX158" s="177"/>
      <c r="AY158" s="177"/>
      <c r="AZ158" s="177"/>
      <c r="BA158" s="177"/>
      <c r="BB158" s="177"/>
      <c r="BC158" s="177"/>
      <c r="BD158" s="177"/>
      <c r="BE158" s="177"/>
      <c r="BF158" s="177"/>
      <c r="BG158" s="177"/>
      <c r="BH158" s="187"/>
      <c r="BI158" s="184"/>
    </row>
    <row r="159" spans="1:61" ht="24" customHeight="1" x14ac:dyDescent="0.55000000000000004">
      <c r="A159" s="809" t="s">
        <v>285</v>
      </c>
      <c r="B159" s="809"/>
      <c r="C159" s="809"/>
      <c r="D159" s="809"/>
      <c r="E159" s="809"/>
      <c r="F159" s="809"/>
      <c r="G159" s="809"/>
      <c r="H159" s="809"/>
      <c r="I159" s="820">
        <f>J145+J157</f>
        <v>0</v>
      </c>
      <c r="J159" s="821"/>
      <c r="K159" s="819">
        <f>L145+L157</f>
        <v>0</v>
      </c>
      <c r="L159" s="820"/>
      <c r="M159" s="819">
        <f>N145+N157</f>
        <v>0</v>
      </c>
      <c r="N159" s="820"/>
      <c r="O159" s="819">
        <f>P145+P157</f>
        <v>0</v>
      </c>
      <c r="P159" s="820"/>
      <c r="Q159" s="819">
        <f>R145+R157</f>
        <v>0</v>
      </c>
      <c r="R159" s="820"/>
      <c r="S159" s="819">
        <f>T145+T157</f>
        <v>0</v>
      </c>
      <c r="T159" s="820"/>
      <c r="U159" s="819">
        <f>V145+V157</f>
        <v>0</v>
      </c>
      <c r="V159" s="820"/>
      <c r="W159" s="819">
        <f>X145+X157</f>
        <v>0</v>
      </c>
      <c r="X159" s="820"/>
      <c r="Y159" s="819">
        <f>Z145+Z157</f>
        <v>0</v>
      </c>
      <c r="Z159" s="820"/>
      <c r="AA159" s="819">
        <f>AB145+AB157</f>
        <v>0</v>
      </c>
      <c r="AB159" s="821"/>
      <c r="AG159" s="809" t="s">
        <v>285</v>
      </c>
      <c r="AH159" s="809"/>
      <c r="AI159" s="809"/>
      <c r="AJ159" s="809"/>
      <c r="AK159" s="809"/>
      <c r="AL159" s="809"/>
      <c r="AM159" s="809"/>
      <c r="AN159" s="809"/>
      <c r="AO159" s="820">
        <f>AP145+AP157</f>
        <v>20000</v>
      </c>
      <c r="AP159" s="821"/>
      <c r="AQ159" s="819">
        <f>AR145+AR157</f>
        <v>10000</v>
      </c>
      <c r="AR159" s="820"/>
      <c r="AS159" s="819">
        <f>AT145+AT157</f>
        <v>10000</v>
      </c>
      <c r="AT159" s="820"/>
      <c r="AU159" s="819">
        <f>AV145+AV157</f>
        <v>10000</v>
      </c>
      <c r="AV159" s="820"/>
      <c r="AW159" s="819">
        <f>AX145+AX157</f>
        <v>0</v>
      </c>
      <c r="AX159" s="820"/>
      <c r="AY159" s="819">
        <f>AZ145+AZ157</f>
        <v>10000</v>
      </c>
      <c r="AZ159" s="820"/>
      <c r="BA159" s="819">
        <f>BB145+BB157</f>
        <v>0</v>
      </c>
      <c r="BB159" s="820"/>
      <c r="BC159" s="819">
        <f>BD145+BD157</f>
        <v>0</v>
      </c>
      <c r="BD159" s="820"/>
      <c r="BE159" s="819">
        <f>BF145+BF157</f>
        <v>0</v>
      </c>
      <c r="BF159" s="820"/>
      <c r="BG159" s="819">
        <f>BH145+BH157</f>
        <v>0</v>
      </c>
      <c r="BH159" s="821"/>
    </row>
  </sheetData>
  <sheetProtection algorithmName="SHA-512" hashValue="iu52r2Wq/2YyL+OJEBGMflLOc4TQh+0oE0nlXYbq6EpUCtIQUDajzM3u7+MQSAPxExYVA5lzonxM2s+9lwrWvw==" saltValue="nn8KIdfm0lN0gb1u3yg3Rw==" spinCount="100000" sheet="1" objects="1" scenarios="1" formatCells="0"/>
  <mergeCells count="1116">
    <mergeCell ref="BG159:BH159"/>
    <mergeCell ref="AO159:AP159"/>
    <mergeCell ref="AQ159:AR159"/>
    <mergeCell ref="AS159:AT159"/>
    <mergeCell ref="AU159:AV159"/>
    <mergeCell ref="AW159:AX159"/>
    <mergeCell ref="AY159:AZ159"/>
    <mergeCell ref="BA159:BB159"/>
    <mergeCell ref="BC159:BD159"/>
    <mergeCell ref="BE159:BF159"/>
    <mergeCell ref="A154:G154"/>
    <mergeCell ref="AG154:AM154"/>
    <mergeCell ref="A155:G155"/>
    <mergeCell ref="AG155:AM155"/>
    <mergeCell ref="A156:G156"/>
    <mergeCell ref="AG156:AM156"/>
    <mergeCell ref="A157:H157"/>
    <mergeCell ref="AG157:AN157"/>
    <mergeCell ref="A159:H159"/>
    <mergeCell ref="I159:J159"/>
    <mergeCell ref="K159:L159"/>
    <mergeCell ref="M159:N159"/>
    <mergeCell ref="O159:P159"/>
    <mergeCell ref="Q159:R159"/>
    <mergeCell ref="S159:T159"/>
    <mergeCell ref="U159:V159"/>
    <mergeCell ref="W159:X159"/>
    <mergeCell ref="Y159:Z159"/>
    <mergeCell ref="AA159:AB159"/>
    <mergeCell ref="AG159:AN159"/>
    <mergeCell ref="A149:G149"/>
    <mergeCell ref="AG149:AM149"/>
    <mergeCell ref="A150:G150"/>
    <mergeCell ref="AG150:AM150"/>
    <mergeCell ref="A151:G151"/>
    <mergeCell ref="AG151:AM151"/>
    <mergeCell ref="A152:G152"/>
    <mergeCell ref="AG152:AM152"/>
    <mergeCell ref="A153:G153"/>
    <mergeCell ref="AG153:AM153"/>
    <mergeCell ref="BE127:BF128"/>
    <mergeCell ref="BG127:BH128"/>
    <mergeCell ref="A129:AB129"/>
    <mergeCell ref="AG129:BH129"/>
    <mergeCell ref="A145:H145"/>
    <mergeCell ref="AG145:AN145"/>
    <mergeCell ref="A147:AB147"/>
    <mergeCell ref="AG147:BH147"/>
    <mergeCell ref="A148:D148"/>
    <mergeCell ref="AG148:AJ148"/>
    <mergeCell ref="BA124:BB125"/>
    <mergeCell ref="BC124:BD125"/>
    <mergeCell ref="BE124:BF125"/>
    <mergeCell ref="BG124:BH125"/>
    <mergeCell ref="A126:G126"/>
    <mergeCell ref="AG126:AM126"/>
    <mergeCell ref="I127:J128"/>
    <mergeCell ref="K127:L128"/>
    <mergeCell ref="M127:N128"/>
    <mergeCell ref="O127:P128"/>
    <mergeCell ref="Q127:R128"/>
    <mergeCell ref="S127:T128"/>
    <mergeCell ref="U127:V128"/>
    <mergeCell ref="W127:X128"/>
    <mergeCell ref="Y127:Z128"/>
    <mergeCell ref="AA127:AB128"/>
    <mergeCell ref="AO127:AP128"/>
    <mergeCell ref="AQ127:AR128"/>
    <mergeCell ref="AS127:AT128"/>
    <mergeCell ref="AU127:AV128"/>
    <mergeCell ref="AW127:AX128"/>
    <mergeCell ref="AY127:AZ128"/>
    <mergeCell ref="BA127:BB128"/>
    <mergeCell ref="BC127:BD128"/>
    <mergeCell ref="AG124:AG125"/>
    <mergeCell ref="AH124:AI125"/>
    <mergeCell ref="AN124:AN125"/>
    <mergeCell ref="AO124:AP125"/>
    <mergeCell ref="AQ124:AR125"/>
    <mergeCell ref="AS124:AT125"/>
    <mergeCell ref="AU124:AV125"/>
    <mergeCell ref="AW124:AX125"/>
    <mergeCell ref="A114:G114"/>
    <mergeCell ref="A115:G115"/>
    <mergeCell ref="A116:G116"/>
    <mergeCell ref="A117:G117"/>
    <mergeCell ref="A118:G118"/>
    <mergeCell ref="AY124:AZ125"/>
    <mergeCell ref="W121:X121"/>
    <mergeCell ref="Y121:Z121"/>
    <mergeCell ref="AA121:AB121"/>
    <mergeCell ref="A124:A125"/>
    <mergeCell ref="B124:C125"/>
    <mergeCell ref="H124:H125"/>
    <mergeCell ref="I124:J125"/>
    <mergeCell ref="K124:L125"/>
    <mergeCell ref="M124:N125"/>
    <mergeCell ref="O124:P125"/>
    <mergeCell ref="Q124:R125"/>
    <mergeCell ref="S124:T125"/>
    <mergeCell ref="U124:V125"/>
    <mergeCell ref="W124:X125"/>
    <mergeCell ref="Y124:Z125"/>
    <mergeCell ref="AA124:AB125"/>
    <mergeCell ref="BE121:BF121"/>
    <mergeCell ref="BG121:BH121"/>
    <mergeCell ref="A86:A87"/>
    <mergeCell ref="B86:C87"/>
    <mergeCell ref="H86:H87"/>
    <mergeCell ref="I86:J87"/>
    <mergeCell ref="K86:L87"/>
    <mergeCell ref="M86:N87"/>
    <mergeCell ref="O86:P87"/>
    <mergeCell ref="Q86:R87"/>
    <mergeCell ref="S86:T87"/>
    <mergeCell ref="U86:V87"/>
    <mergeCell ref="W86:X87"/>
    <mergeCell ref="Y86:Z87"/>
    <mergeCell ref="AA86:AB87"/>
    <mergeCell ref="A88:G88"/>
    <mergeCell ref="I89:J90"/>
    <mergeCell ref="K89:L90"/>
    <mergeCell ref="M89:N90"/>
    <mergeCell ref="A119:H119"/>
    <mergeCell ref="A121:H121"/>
    <mergeCell ref="I121:J121"/>
    <mergeCell ref="K121:L121"/>
    <mergeCell ref="M121:N121"/>
    <mergeCell ref="O121:P121"/>
    <mergeCell ref="Q121:R121"/>
    <mergeCell ref="S121:T121"/>
    <mergeCell ref="U121:V121"/>
    <mergeCell ref="A110:D110"/>
    <mergeCell ref="A111:G111"/>
    <mergeCell ref="A112:G112"/>
    <mergeCell ref="A113:G113"/>
    <mergeCell ref="O89:P90"/>
    <mergeCell ref="AG116:AM116"/>
    <mergeCell ref="AG117:AM117"/>
    <mergeCell ref="AG118:AM118"/>
    <mergeCell ref="AG119:AN119"/>
    <mergeCell ref="AG121:AN121"/>
    <mergeCell ref="AO121:AP121"/>
    <mergeCell ref="AQ121:AR121"/>
    <mergeCell ref="AS121:AT121"/>
    <mergeCell ref="AU121:AV121"/>
    <mergeCell ref="AG91:BH91"/>
    <mergeCell ref="AG107:AN107"/>
    <mergeCell ref="AG109:BH109"/>
    <mergeCell ref="AG110:AJ110"/>
    <mergeCell ref="AG111:AM111"/>
    <mergeCell ref="AG112:AM112"/>
    <mergeCell ref="AG113:AM113"/>
    <mergeCell ref="AG114:AM114"/>
    <mergeCell ref="AG115:AM115"/>
    <mergeCell ref="Q89:R90"/>
    <mergeCell ref="S89:T90"/>
    <mergeCell ref="U89:V90"/>
    <mergeCell ref="W89:X90"/>
    <mergeCell ref="Y89:Z90"/>
    <mergeCell ref="AA89:AB90"/>
    <mergeCell ref="A91:AB91"/>
    <mergeCell ref="A107:H107"/>
    <mergeCell ref="A109:AB109"/>
    <mergeCell ref="AW121:AX121"/>
    <mergeCell ref="AY121:AZ121"/>
    <mergeCell ref="BA121:BB121"/>
    <mergeCell ref="BC121:BD121"/>
    <mergeCell ref="AW86:AX87"/>
    <mergeCell ref="AY86:AZ87"/>
    <mergeCell ref="BA86:BB87"/>
    <mergeCell ref="BC86:BD87"/>
    <mergeCell ref="BE86:BF87"/>
    <mergeCell ref="BG86:BH87"/>
    <mergeCell ref="AG88:AM88"/>
    <mergeCell ref="AO89:AP90"/>
    <mergeCell ref="AQ89:AR90"/>
    <mergeCell ref="AS89:AT90"/>
    <mergeCell ref="AU89:AV90"/>
    <mergeCell ref="AW89:AX90"/>
    <mergeCell ref="AY89:AZ90"/>
    <mergeCell ref="BA89:BB90"/>
    <mergeCell ref="BC89:BD90"/>
    <mergeCell ref="BE89:BF90"/>
    <mergeCell ref="BG89:BH90"/>
    <mergeCell ref="AG86:AG87"/>
    <mergeCell ref="AH86:AI87"/>
    <mergeCell ref="AN86:AN87"/>
    <mergeCell ref="AO86:AP87"/>
    <mergeCell ref="AQ86:AR87"/>
    <mergeCell ref="AS86:AT87"/>
    <mergeCell ref="AU86:AV87"/>
    <mergeCell ref="AI44:AM44"/>
    <mergeCell ref="AO44:AP44"/>
    <mergeCell ref="AQ44:AR44"/>
    <mergeCell ref="AS44:AT44"/>
    <mergeCell ref="AU44:AV44"/>
    <mergeCell ref="A2:AC2"/>
    <mergeCell ref="A8:G8"/>
    <mergeCell ref="I8:J8"/>
    <mergeCell ref="K8:L8"/>
    <mergeCell ref="M8:N8"/>
    <mergeCell ref="O8:P8"/>
    <mergeCell ref="Q8:R8"/>
    <mergeCell ref="S8:T8"/>
    <mergeCell ref="U8:V8"/>
    <mergeCell ref="W8:X8"/>
    <mergeCell ref="Y8:Z8"/>
    <mergeCell ref="AA8:AB8"/>
    <mergeCell ref="Y9:Z9"/>
    <mergeCell ref="AA9:AB9"/>
    <mergeCell ref="A10:G10"/>
    <mergeCell ref="I10:J10"/>
    <mergeCell ref="A9:G9"/>
    <mergeCell ref="I9:J9"/>
    <mergeCell ref="K9:L9"/>
    <mergeCell ref="M9:N9"/>
    <mergeCell ref="O9:P9"/>
    <mergeCell ref="Q9:R9"/>
    <mergeCell ref="S9:T9"/>
    <mergeCell ref="U9:V9"/>
    <mergeCell ref="W9:X9"/>
    <mergeCell ref="A12:G12"/>
    <mergeCell ref="I12:J12"/>
    <mergeCell ref="I44:J44"/>
    <mergeCell ref="K44:L44"/>
    <mergeCell ref="M44:N44"/>
    <mergeCell ref="O44:P44"/>
    <mergeCell ref="Q44:R44"/>
    <mergeCell ref="S44:T44"/>
    <mergeCell ref="U44:V44"/>
    <mergeCell ref="W44:X44"/>
    <mergeCell ref="Y10:Z10"/>
    <mergeCell ref="AA10:AB10"/>
    <mergeCell ref="A11:G11"/>
    <mergeCell ref="I11:J11"/>
    <mergeCell ref="K11:L11"/>
    <mergeCell ref="M11:N11"/>
    <mergeCell ref="O11:P11"/>
    <mergeCell ref="Q11:R11"/>
    <mergeCell ref="Q12:R12"/>
    <mergeCell ref="S12:T12"/>
    <mergeCell ref="U12:V12"/>
    <mergeCell ref="W12:X12"/>
    <mergeCell ref="Y12:Z12"/>
    <mergeCell ref="AA12:AB12"/>
    <mergeCell ref="S11:T11"/>
    <mergeCell ref="U11:V11"/>
    <mergeCell ref="W11:X11"/>
    <mergeCell ref="Y11:Z11"/>
    <mergeCell ref="A13:A33"/>
    <mergeCell ref="B13:B22"/>
    <mergeCell ref="C13:G13"/>
    <mergeCell ref="I13:J13"/>
    <mergeCell ref="K13:L13"/>
    <mergeCell ref="M13:N13"/>
    <mergeCell ref="C19:G19"/>
    <mergeCell ref="I19:J19"/>
    <mergeCell ref="K19:L19"/>
    <mergeCell ref="M19:N19"/>
    <mergeCell ref="AA13:AB13"/>
    <mergeCell ref="C14:G14"/>
    <mergeCell ref="I14:J14"/>
    <mergeCell ref="K14:L14"/>
    <mergeCell ref="M14:N14"/>
    <mergeCell ref="O14:P14"/>
    <mergeCell ref="Q14:R14"/>
    <mergeCell ref="S14:T14"/>
    <mergeCell ref="U14:V14"/>
    <mergeCell ref="W14:X14"/>
    <mergeCell ref="O13:P13"/>
    <mergeCell ref="Q13:R13"/>
    <mergeCell ref="W13:X13"/>
    <mergeCell ref="Y13:Z13"/>
    <mergeCell ref="Y14:Z14"/>
    <mergeCell ref="AA14:AB14"/>
    <mergeCell ref="O15:P15"/>
    <mergeCell ref="Q15:R15"/>
    <mergeCell ref="S15:T15"/>
    <mergeCell ref="U15:V15"/>
    <mergeCell ref="W15:X15"/>
    <mergeCell ref="Y15:Z15"/>
    <mergeCell ref="AA15:AB15"/>
    <mergeCell ref="C18:G18"/>
    <mergeCell ref="I18:J18"/>
    <mergeCell ref="K18:L18"/>
    <mergeCell ref="M18:N18"/>
    <mergeCell ref="O18:P18"/>
    <mergeCell ref="O16:P16"/>
    <mergeCell ref="Q16:R16"/>
    <mergeCell ref="S16:T16"/>
    <mergeCell ref="W18:X18"/>
    <mergeCell ref="Y18:Z18"/>
    <mergeCell ref="AA18:AB18"/>
    <mergeCell ref="S17:T17"/>
    <mergeCell ref="U17:V17"/>
    <mergeCell ref="W17:X17"/>
    <mergeCell ref="Y17:Z17"/>
    <mergeCell ref="AA17:AB17"/>
    <mergeCell ref="Q18:R18"/>
    <mergeCell ref="S18:T18"/>
    <mergeCell ref="AA11:AB11"/>
    <mergeCell ref="K10:L10"/>
    <mergeCell ref="M10:N10"/>
    <mergeCell ref="O10:P10"/>
    <mergeCell ref="Q10:R10"/>
    <mergeCell ref="S10:T10"/>
    <mergeCell ref="K12:L12"/>
    <mergeCell ref="M12:N12"/>
    <mergeCell ref="O12:P12"/>
    <mergeCell ref="U10:V10"/>
    <mergeCell ref="W10:X10"/>
    <mergeCell ref="S13:T13"/>
    <mergeCell ref="U13:V13"/>
    <mergeCell ref="U16:V16"/>
    <mergeCell ref="U18:V18"/>
    <mergeCell ref="W16:X16"/>
    <mergeCell ref="Y16:Z16"/>
    <mergeCell ref="AA16:AB16"/>
    <mergeCell ref="C15:G15"/>
    <mergeCell ref="I15:J15"/>
    <mergeCell ref="K15:L15"/>
    <mergeCell ref="M15:N15"/>
    <mergeCell ref="AA19:AB19"/>
    <mergeCell ref="C20:G20"/>
    <mergeCell ref="I20:J20"/>
    <mergeCell ref="K20:L20"/>
    <mergeCell ref="M20:N20"/>
    <mergeCell ref="O20:P20"/>
    <mergeCell ref="Q20:R20"/>
    <mergeCell ref="S20:T20"/>
    <mergeCell ref="U20:V20"/>
    <mergeCell ref="W20:X20"/>
    <mergeCell ref="O19:P19"/>
    <mergeCell ref="Q19:R19"/>
    <mergeCell ref="S19:T19"/>
    <mergeCell ref="U19:V19"/>
    <mergeCell ref="W19:X19"/>
    <mergeCell ref="Y19:Z19"/>
    <mergeCell ref="Y20:Z20"/>
    <mergeCell ref="AA20:AB20"/>
    <mergeCell ref="C17:G17"/>
    <mergeCell ref="I17:J17"/>
    <mergeCell ref="K17:L17"/>
    <mergeCell ref="M17:N17"/>
    <mergeCell ref="O17:P17"/>
    <mergeCell ref="Q17:R17"/>
    <mergeCell ref="C16:G16"/>
    <mergeCell ref="I16:J16"/>
    <mergeCell ref="K16:L16"/>
    <mergeCell ref="M16:N16"/>
    <mergeCell ref="Y21:Z21"/>
    <mergeCell ref="AA21:AB21"/>
    <mergeCell ref="U21:V21"/>
    <mergeCell ref="W21:X21"/>
    <mergeCell ref="C22:G22"/>
    <mergeCell ref="I22:J22"/>
    <mergeCell ref="K22:L22"/>
    <mergeCell ref="M22:N22"/>
    <mergeCell ref="O22:P22"/>
    <mergeCell ref="Q22:R22"/>
    <mergeCell ref="S22:T22"/>
    <mergeCell ref="C21:G21"/>
    <mergeCell ref="I21:J21"/>
    <mergeCell ref="K21:L21"/>
    <mergeCell ref="M21:N21"/>
    <mergeCell ref="O21:P21"/>
    <mergeCell ref="Q21:R21"/>
    <mergeCell ref="S21:T21"/>
    <mergeCell ref="Q23:R23"/>
    <mergeCell ref="S23:T23"/>
    <mergeCell ref="U23:V23"/>
    <mergeCell ref="W23:X23"/>
    <mergeCell ref="Y23:Z23"/>
    <mergeCell ref="AA23:AB23"/>
    <mergeCell ref="U22:V22"/>
    <mergeCell ref="W22:X22"/>
    <mergeCell ref="Y22:Z22"/>
    <mergeCell ref="AA22:AB22"/>
    <mergeCell ref="C25:G25"/>
    <mergeCell ref="I25:J25"/>
    <mergeCell ref="K25:L25"/>
    <mergeCell ref="M25:N25"/>
    <mergeCell ref="O25:P25"/>
    <mergeCell ref="C24:G24"/>
    <mergeCell ref="I24:J24"/>
    <mergeCell ref="K24:L24"/>
    <mergeCell ref="M24:N24"/>
    <mergeCell ref="O24:P24"/>
    <mergeCell ref="Q25:R25"/>
    <mergeCell ref="S25:T25"/>
    <mergeCell ref="U25:V25"/>
    <mergeCell ref="W25:X25"/>
    <mergeCell ref="Y25:Z25"/>
    <mergeCell ref="AA25:AB25"/>
    <mergeCell ref="S24:T24"/>
    <mergeCell ref="U24:V24"/>
    <mergeCell ref="W24:X24"/>
    <mergeCell ref="Y24:Z24"/>
    <mergeCell ref="AA24:AB24"/>
    <mergeCell ref="Q24:R24"/>
    <mergeCell ref="S26:T26"/>
    <mergeCell ref="U26:V26"/>
    <mergeCell ref="W26:X26"/>
    <mergeCell ref="Y26:Z26"/>
    <mergeCell ref="AA26:AB26"/>
    <mergeCell ref="B27:B30"/>
    <mergeCell ref="C27:G27"/>
    <mergeCell ref="I27:J27"/>
    <mergeCell ref="K27:L27"/>
    <mergeCell ref="M27:N27"/>
    <mergeCell ref="C26:G26"/>
    <mergeCell ref="I26:J26"/>
    <mergeCell ref="K26:L26"/>
    <mergeCell ref="M26:N26"/>
    <mergeCell ref="O26:P26"/>
    <mergeCell ref="Q26:R26"/>
    <mergeCell ref="B23:B26"/>
    <mergeCell ref="C23:G23"/>
    <mergeCell ref="I23:J23"/>
    <mergeCell ref="K23:L23"/>
    <mergeCell ref="M23:N23"/>
    <mergeCell ref="O23:P23"/>
    <mergeCell ref="AA27:AB27"/>
    <mergeCell ref="C28:G28"/>
    <mergeCell ref="AA28:AB28"/>
    <mergeCell ref="C29:G29"/>
    <mergeCell ref="I29:J29"/>
    <mergeCell ref="K29:L29"/>
    <mergeCell ref="M29:N29"/>
    <mergeCell ref="O29:P29"/>
    <mergeCell ref="Q29:R29"/>
    <mergeCell ref="S29:T29"/>
    <mergeCell ref="AA29:AB29"/>
    <mergeCell ref="I28:J28"/>
    <mergeCell ref="K28:L28"/>
    <mergeCell ref="M28:N28"/>
    <mergeCell ref="O28:P28"/>
    <mergeCell ref="Q28:R28"/>
    <mergeCell ref="S28:T28"/>
    <mergeCell ref="U28:V28"/>
    <mergeCell ref="W28:X28"/>
    <mergeCell ref="B32:G32"/>
    <mergeCell ref="I32:J32"/>
    <mergeCell ref="K32:L32"/>
    <mergeCell ref="M32:N32"/>
    <mergeCell ref="O32:P32"/>
    <mergeCell ref="Q32:R32"/>
    <mergeCell ref="S32:T32"/>
    <mergeCell ref="AA31:AB31"/>
    <mergeCell ref="O27:P27"/>
    <mergeCell ref="Q27:R27"/>
    <mergeCell ref="S27:T27"/>
    <mergeCell ref="U27:V27"/>
    <mergeCell ref="W27:X27"/>
    <mergeCell ref="U30:V30"/>
    <mergeCell ref="W30:X30"/>
    <mergeCell ref="Y30:Z30"/>
    <mergeCell ref="U32:V32"/>
    <mergeCell ref="W32:X32"/>
    <mergeCell ref="Y32:Z32"/>
    <mergeCell ref="AA30:AB30"/>
    <mergeCell ref="B31:G31"/>
    <mergeCell ref="I31:J31"/>
    <mergeCell ref="K31:L31"/>
    <mergeCell ref="M31:N31"/>
    <mergeCell ref="O31:P31"/>
    <mergeCell ref="Q31:R31"/>
    <mergeCell ref="C30:G30"/>
    <mergeCell ref="I30:J30"/>
    <mergeCell ref="K30:L30"/>
    <mergeCell ref="M30:N30"/>
    <mergeCell ref="O30:P30"/>
    <mergeCell ref="Q30:R30"/>
    <mergeCell ref="S30:T30"/>
    <mergeCell ref="AA32:AB32"/>
    <mergeCell ref="S31:T31"/>
    <mergeCell ref="U31:V31"/>
    <mergeCell ref="W31:X31"/>
    <mergeCell ref="Y31:Z31"/>
    <mergeCell ref="U29:V29"/>
    <mergeCell ref="W29:X29"/>
    <mergeCell ref="B34:G34"/>
    <mergeCell ref="I34:J34"/>
    <mergeCell ref="K34:L34"/>
    <mergeCell ref="M34:N34"/>
    <mergeCell ref="O34:P34"/>
    <mergeCell ref="B33:G33"/>
    <mergeCell ref="I33:J33"/>
    <mergeCell ref="K33:L33"/>
    <mergeCell ref="M33:N33"/>
    <mergeCell ref="O33:P33"/>
    <mergeCell ref="Q34:R34"/>
    <mergeCell ref="S34:T34"/>
    <mergeCell ref="U34:V34"/>
    <mergeCell ref="W34:X34"/>
    <mergeCell ref="Y34:Z34"/>
    <mergeCell ref="AA34:AB34"/>
    <mergeCell ref="S33:T33"/>
    <mergeCell ref="U33:V33"/>
    <mergeCell ref="W33:X33"/>
    <mergeCell ref="Y33:Z33"/>
    <mergeCell ref="AA33:AB33"/>
    <mergeCell ref="Q33:R33"/>
    <mergeCell ref="S35:T35"/>
    <mergeCell ref="U35:V35"/>
    <mergeCell ref="W35:X35"/>
    <mergeCell ref="Y35:Z35"/>
    <mergeCell ref="AA35:AB35"/>
    <mergeCell ref="C37:G37"/>
    <mergeCell ref="I37:J37"/>
    <mergeCell ref="K37:L37"/>
    <mergeCell ref="A35:G35"/>
    <mergeCell ref="I35:J35"/>
    <mergeCell ref="K35:L35"/>
    <mergeCell ref="M35:N35"/>
    <mergeCell ref="A37:A44"/>
    <mergeCell ref="B37:B44"/>
    <mergeCell ref="O35:P35"/>
    <mergeCell ref="Q35:R35"/>
    <mergeCell ref="C38:G38"/>
    <mergeCell ref="I38:J38"/>
    <mergeCell ref="K38:L38"/>
    <mergeCell ref="M38:N38"/>
    <mergeCell ref="O38:P38"/>
    <mergeCell ref="Q38:R38"/>
    <mergeCell ref="S38:T38"/>
    <mergeCell ref="U38:V38"/>
    <mergeCell ref="M37:N37"/>
    <mergeCell ref="O37:P37"/>
    <mergeCell ref="Q37:R37"/>
    <mergeCell ref="S37:T37"/>
    <mergeCell ref="U37:V37"/>
    <mergeCell ref="C41:G41"/>
    <mergeCell ref="I41:J41"/>
    <mergeCell ref="K41:L41"/>
    <mergeCell ref="C40:G40"/>
    <mergeCell ref="I40:J40"/>
    <mergeCell ref="K40:L40"/>
    <mergeCell ref="M40:N40"/>
    <mergeCell ref="O40:P40"/>
    <mergeCell ref="Q40:R40"/>
    <mergeCell ref="C39:G39"/>
    <mergeCell ref="I39:J39"/>
    <mergeCell ref="K39:L39"/>
    <mergeCell ref="M39:N39"/>
    <mergeCell ref="O39:P39"/>
    <mergeCell ref="Q39:R39"/>
    <mergeCell ref="S39:T39"/>
    <mergeCell ref="W41:X41"/>
    <mergeCell ref="Y41:Z41"/>
    <mergeCell ref="AA41:AB41"/>
    <mergeCell ref="S40:T40"/>
    <mergeCell ref="U40:V40"/>
    <mergeCell ref="W40:X40"/>
    <mergeCell ref="Y40:Z40"/>
    <mergeCell ref="AA40:AB40"/>
    <mergeCell ref="M41:N41"/>
    <mergeCell ref="O41:P41"/>
    <mergeCell ref="U39:V39"/>
    <mergeCell ref="Q41:R41"/>
    <mergeCell ref="S41:T41"/>
    <mergeCell ref="U41:V41"/>
    <mergeCell ref="W39:X39"/>
    <mergeCell ref="C43:G43"/>
    <mergeCell ref="I43:J43"/>
    <mergeCell ref="K43:L43"/>
    <mergeCell ref="M43:N43"/>
    <mergeCell ref="O43:P43"/>
    <mergeCell ref="C42:G42"/>
    <mergeCell ref="I42:J42"/>
    <mergeCell ref="K42:L42"/>
    <mergeCell ref="M42:N42"/>
    <mergeCell ref="O42:P42"/>
    <mergeCell ref="Q43:R43"/>
    <mergeCell ref="S43:T43"/>
    <mergeCell ref="U43:V43"/>
    <mergeCell ref="W43:X43"/>
    <mergeCell ref="Y43:Z43"/>
    <mergeCell ref="AA43:AB43"/>
    <mergeCell ref="K45:L45"/>
    <mergeCell ref="M45:N45"/>
    <mergeCell ref="S42:T42"/>
    <mergeCell ref="U42:V42"/>
    <mergeCell ref="W42:X42"/>
    <mergeCell ref="Y42:Z42"/>
    <mergeCell ref="AA42:AB42"/>
    <mergeCell ref="Q42:R42"/>
    <mergeCell ref="S45:T45"/>
    <mergeCell ref="U45:V45"/>
    <mergeCell ref="W45:X45"/>
    <mergeCell ref="Y45:Z45"/>
    <mergeCell ref="AA45:AB45"/>
    <mergeCell ref="Y44:Z44"/>
    <mergeCell ref="AA44:AB44"/>
    <mergeCell ref="C44:G44"/>
    <mergeCell ref="M48:N49"/>
    <mergeCell ref="O48:P49"/>
    <mergeCell ref="Q48:R49"/>
    <mergeCell ref="S48:T49"/>
    <mergeCell ref="U48:V49"/>
    <mergeCell ref="A72:D72"/>
    <mergeCell ref="A73:G73"/>
    <mergeCell ref="A74:G74"/>
    <mergeCell ref="O45:P45"/>
    <mergeCell ref="Q45:R45"/>
    <mergeCell ref="A50:G50"/>
    <mergeCell ref="I51:J52"/>
    <mergeCell ref="K51:L52"/>
    <mergeCell ref="M51:N52"/>
    <mergeCell ref="O51:P52"/>
    <mergeCell ref="Q51:R52"/>
    <mergeCell ref="S51:T52"/>
    <mergeCell ref="A48:A49"/>
    <mergeCell ref="B48:C49"/>
    <mergeCell ref="H48:H49"/>
    <mergeCell ref="I48:J49"/>
    <mergeCell ref="K48:L49"/>
    <mergeCell ref="A45:G45"/>
    <mergeCell ref="I45:J45"/>
    <mergeCell ref="A75:G75"/>
    <mergeCell ref="A76:G76"/>
    <mergeCell ref="A77:G77"/>
    <mergeCell ref="W51:X52"/>
    <mergeCell ref="Y51:Z52"/>
    <mergeCell ref="AA51:AB52"/>
    <mergeCell ref="A53:AB53"/>
    <mergeCell ref="A69:H69"/>
    <mergeCell ref="A71:AB71"/>
    <mergeCell ref="U51:V52"/>
    <mergeCell ref="K83:L83"/>
    <mergeCell ref="M83:N83"/>
    <mergeCell ref="O83:P83"/>
    <mergeCell ref="Q83:R83"/>
    <mergeCell ref="S83:T83"/>
    <mergeCell ref="U83:V83"/>
    <mergeCell ref="A78:G78"/>
    <mergeCell ref="A79:G79"/>
    <mergeCell ref="A80:G80"/>
    <mergeCell ref="A81:H81"/>
    <mergeCell ref="A83:H83"/>
    <mergeCell ref="I83:J83"/>
    <mergeCell ref="W83:X83"/>
    <mergeCell ref="Y83:Z83"/>
    <mergeCell ref="AA83:AB83"/>
    <mergeCell ref="AG2:BI2"/>
    <mergeCell ref="AG8:AM8"/>
    <mergeCell ref="AO8:AP8"/>
    <mergeCell ref="AQ8:AR8"/>
    <mergeCell ref="AS8:AT8"/>
    <mergeCell ref="AU8:AV8"/>
    <mergeCell ref="AW8:AX8"/>
    <mergeCell ref="Y48:Z49"/>
    <mergeCell ref="AA48:AB49"/>
    <mergeCell ref="W48:X49"/>
    <mergeCell ref="W38:X38"/>
    <mergeCell ref="Y38:Z38"/>
    <mergeCell ref="AA38:AB38"/>
    <mergeCell ref="Y37:Z37"/>
    <mergeCell ref="AA37:AB37"/>
    <mergeCell ref="W37:X37"/>
    <mergeCell ref="AW9:AX9"/>
    <mergeCell ref="AY9:AZ9"/>
    <mergeCell ref="BA9:BB9"/>
    <mergeCell ref="BC9:BD9"/>
    <mergeCell ref="BE9:BF9"/>
    <mergeCell ref="BG9:BH9"/>
    <mergeCell ref="AY8:AZ8"/>
    <mergeCell ref="BA8:BB8"/>
    <mergeCell ref="Y39:Z39"/>
    <mergeCell ref="AA39:AB39"/>
    <mergeCell ref="Y27:Z27"/>
    <mergeCell ref="Y28:Z28"/>
    <mergeCell ref="Y29:Z29"/>
    <mergeCell ref="BC8:BD8"/>
    <mergeCell ref="BE8:BF8"/>
    <mergeCell ref="BG8:BH8"/>
    <mergeCell ref="AG11:AM11"/>
    <mergeCell ref="AO11:AP11"/>
    <mergeCell ref="AQ11:AR11"/>
    <mergeCell ref="AS11:AT11"/>
    <mergeCell ref="AU11:AV11"/>
    <mergeCell ref="AG10:AM10"/>
    <mergeCell ref="AO10:AP10"/>
    <mergeCell ref="AQ10:AR10"/>
    <mergeCell ref="AS10:AT10"/>
    <mergeCell ref="AU10:AV10"/>
    <mergeCell ref="AW11:AX11"/>
    <mergeCell ref="AY11:AZ11"/>
    <mergeCell ref="BA11:BB11"/>
    <mergeCell ref="BC11:BD11"/>
    <mergeCell ref="BE11:BF11"/>
    <mergeCell ref="BG11:BH11"/>
    <mergeCell ref="AY10:AZ10"/>
    <mergeCell ref="BA10:BB10"/>
    <mergeCell ref="BC10:BD10"/>
    <mergeCell ref="BE10:BF10"/>
    <mergeCell ref="BG10:BH10"/>
    <mergeCell ref="AW10:AX10"/>
    <mergeCell ref="AG9:AM9"/>
    <mergeCell ref="AO9:AP9"/>
    <mergeCell ref="AQ9:AR9"/>
    <mergeCell ref="AS9:AT9"/>
    <mergeCell ref="AU9:AV9"/>
    <mergeCell ref="AU12:AV12"/>
    <mergeCell ref="AW12:AX12"/>
    <mergeCell ref="BE13:BF13"/>
    <mergeCell ref="BG13:BH13"/>
    <mergeCell ref="AI14:AM14"/>
    <mergeCell ref="AO14:AP14"/>
    <mergeCell ref="AQ14:AR14"/>
    <mergeCell ref="AS14:AT14"/>
    <mergeCell ref="AU14:AV14"/>
    <mergeCell ref="AW14:AX14"/>
    <mergeCell ref="AS13:AT13"/>
    <mergeCell ref="AU13:AV13"/>
    <mergeCell ref="AW13:AX13"/>
    <mergeCell ref="AG13:AG33"/>
    <mergeCell ref="AH13:AH22"/>
    <mergeCell ref="AI13:AM13"/>
    <mergeCell ref="AO13:AP13"/>
    <mergeCell ref="AQ13:AR13"/>
    <mergeCell ref="AG12:AM12"/>
    <mergeCell ref="AO12:AP12"/>
    <mergeCell ref="AQ12:AR12"/>
    <mergeCell ref="AS12:AT12"/>
    <mergeCell ref="AY13:AZ13"/>
    <mergeCell ref="BA13:BB13"/>
    <mergeCell ref="BC13:BD13"/>
    <mergeCell ref="BC14:BD14"/>
    <mergeCell ref="AY12:AZ12"/>
    <mergeCell ref="BA12:BB12"/>
    <mergeCell ref="BC12:BD12"/>
    <mergeCell ref="BE14:BF14"/>
    <mergeCell ref="BG14:BH14"/>
    <mergeCell ref="BE12:BF12"/>
    <mergeCell ref="BG12:BH12"/>
    <mergeCell ref="AI15:AM15"/>
    <mergeCell ref="AO15:AP15"/>
    <mergeCell ref="AQ15:AR15"/>
    <mergeCell ref="AS15:AT15"/>
    <mergeCell ref="AU15:AV15"/>
    <mergeCell ref="AW15:AX15"/>
    <mergeCell ref="AY15:AZ15"/>
    <mergeCell ref="AY14:AZ14"/>
    <mergeCell ref="BA14:BB14"/>
    <mergeCell ref="AI17:AM17"/>
    <mergeCell ref="AO17:AP17"/>
    <mergeCell ref="AQ17:AR17"/>
    <mergeCell ref="AS17:AT17"/>
    <mergeCell ref="AU17:AV17"/>
    <mergeCell ref="BA15:BB15"/>
    <mergeCell ref="BC15:BD15"/>
    <mergeCell ref="BE15:BF15"/>
    <mergeCell ref="BG15:BH15"/>
    <mergeCell ref="AI16:AM16"/>
    <mergeCell ref="AO16:AP16"/>
    <mergeCell ref="AQ16:AR16"/>
    <mergeCell ref="AS16:AT16"/>
    <mergeCell ref="AU16:AV16"/>
    <mergeCell ref="AW16:AX16"/>
    <mergeCell ref="AW17:AX17"/>
    <mergeCell ref="AY17:AZ17"/>
    <mergeCell ref="BA17:BB17"/>
    <mergeCell ref="BC17:BD17"/>
    <mergeCell ref="BE17:BF17"/>
    <mergeCell ref="BG17:BH17"/>
    <mergeCell ref="AY16:AZ16"/>
    <mergeCell ref="BA16:BB16"/>
    <mergeCell ref="BC16:BD16"/>
    <mergeCell ref="BE16:BF16"/>
    <mergeCell ref="BG16:BH16"/>
    <mergeCell ref="AI19:AM19"/>
    <mergeCell ref="AO19:AP19"/>
    <mergeCell ref="AQ19:AR19"/>
    <mergeCell ref="AS19:AT19"/>
    <mergeCell ref="AU19:AV19"/>
    <mergeCell ref="AI18:AM18"/>
    <mergeCell ref="AO18:AP18"/>
    <mergeCell ref="AQ18:AR18"/>
    <mergeCell ref="AS18:AT18"/>
    <mergeCell ref="AU18:AV18"/>
    <mergeCell ref="AW19:AX19"/>
    <mergeCell ref="AY19:AZ19"/>
    <mergeCell ref="BA19:BB19"/>
    <mergeCell ref="BC19:BD19"/>
    <mergeCell ref="BE19:BF19"/>
    <mergeCell ref="BG19:BH19"/>
    <mergeCell ref="AY18:AZ18"/>
    <mergeCell ref="BA18:BB18"/>
    <mergeCell ref="BC18:BD18"/>
    <mergeCell ref="BE18:BF18"/>
    <mergeCell ref="BG18:BH18"/>
    <mergeCell ref="AW18:AX18"/>
    <mergeCell ref="AI21:AM21"/>
    <mergeCell ref="AO21:AP21"/>
    <mergeCell ref="AQ21:AR21"/>
    <mergeCell ref="AS21:AT21"/>
    <mergeCell ref="AU21:AV21"/>
    <mergeCell ref="AI20:AM20"/>
    <mergeCell ref="AO20:AP20"/>
    <mergeCell ref="AQ20:AR20"/>
    <mergeCell ref="AS20:AT20"/>
    <mergeCell ref="AU20:AV20"/>
    <mergeCell ref="AW21:AX21"/>
    <mergeCell ref="AY21:AZ21"/>
    <mergeCell ref="BA21:BB21"/>
    <mergeCell ref="BC21:BD21"/>
    <mergeCell ref="BE21:BF21"/>
    <mergeCell ref="BG21:BH21"/>
    <mergeCell ref="AY20:AZ20"/>
    <mergeCell ref="BA20:BB20"/>
    <mergeCell ref="BC20:BD20"/>
    <mergeCell ref="BE20:BF20"/>
    <mergeCell ref="BG20:BH20"/>
    <mergeCell ref="AW20:AX20"/>
    <mergeCell ref="AS24:AT24"/>
    <mergeCell ref="AU24:AV24"/>
    <mergeCell ref="AW24:AX24"/>
    <mergeCell ref="AY24:AZ24"/>
    <mergeCell ref="AU23:AV23"/>
    <mergeCell ref="AW23:AX23"/>
    <mergeCell ref="AY23:AZ23"/>
    <mergeCell ref="BA23:BB23"/>
    <mergeCell ref="AH23:AH26"/>
    <mergeCell ref="AI23:AM23"/>
    <mergeCell ref="AO23:AP23"/>
    <mergeCell ref="AQ23:AR23"/>
    <mergeCell ref="AS23:AT23"/>
    <mergeCell ref="AI26:AM26"/>
    <mergeCell ref="AO26:AP26"/>
    <mergeCell ref="AQ26:AR26"/>
    <mergeCell ref="AS26:AT26"/>
    <mergeCell ref="AU26:AV26"/>
    <mergeCell ref="AW26:AX26"/>
    <mergeCell ref="AY26:AZ26"/>
    <mergeCell ref="AI22:AM22"/>
    <mergeCell ref="AO22:AP22"/>
    <mergeCell ref="AQ22:AR22"/>
    <mergeCell ref="AS22:AT22"/>
    <mergeCell ref="BC23:BD23"/>
    <mergeCell ref="BE23:BF23"/>
    <mergeCell ref="BE24:BF24"/>
    <mergeCell ref="AY22:AZ22"/>
    <mergeCell ref="BA22:BB22"/>
    <mergeCell ref="BC22:BD22"/>
    <mergeCell ref="BE22:BF22"/>
    <mergeCell ref="BG24:BH24"/>
    <mergeCell ref="AI25:AM25"/>
    <mergeCell ref="AO25:AP25"/>
    <mergeCell ref="AQ25:AR25"/>
    <mergeCell ref="AS25:AT25"/>
    <mergeCell ref="AU25:AV25"/>
    <mergeCell ref="AW25:AX25"/>
    <mergeCell ref="AY25:AZ25"/>
    <mergeCell ref="BA25:BB25"/>
    <mergeCell ref="BC25:BD25"/>
    <mergeCell ref="BE25:BF25"/>
    <mergeCell ref="BG25:BH25"/>
    <mergeCell ref="BA24:BB24"/>
    <mergeCell ref="BC24:BD24"/>
    <mergeCell ref="BG22:BH22"/>
    <mergeCell ref="AU22:AV22"/>
    <mergeCell ref="AW22:AX22"/>
    <mergeCell ref="BG23:BH23"/>
    <mergeCell ref="AI24:AM24"/>
    <mergeCell ref="AO24:AP24"/>
    <mergeCell ref="AQ24:AR24"/>
    <mergeCell ref="AY27:AZ27"/>
    <mergeCell ref="BA27:BB27"/>
    <mergeCell ref="BC27:BD27"/>
    <mergeCell ref="BE27:BF27"/>
    <mergeCell ref="BG27:BH27"/>
    <mergeCell ref="BA26:BB26"/>
    <mergeCell ref="BC26:BD26"/>
    <mergeCell ref="BE26:BF26"/>
    <mergeCell ref="BG26:BH26"/>
    <mergeCell ref="AI29:AM29"/>
    <mergeCell ref="AO29:AP29"/>
    <mergeCell ref="AQ29:AR29"/>
    <mergeCell ref="AS29:AT29"/>
    <mergeCell ref="AU29:AV29"/>
    <mergeCell ref="AI28:AM28"/>
    <mergeCell ref="AO28:AP28"/>
    <mergeCell ref="AQ28:AR28"/>
    <mergeCell ref="AS28:AT28"/>
    <mergeCell ref="AU28:AV28"/>
    <mergeCell ref="AW29:AX29"/>
    <mergeCell ref="AY29:AZ29"/>
    <mergeCell ref="BA29:BB29"/>
    <mergeCell ref="BC29:BD29"/>
    <mergeCell ref="BE29:BF29"/>
    <mergeCell ref="BG29:BH29"/>
    <mergeCell ref="AY28:AZ28"/>
    <mergeCell ref="BA28:BB28"/>
    <mergeCell ref="BC28:BD28"/>
    <mergeCell ref="BE28:BF28"/>
    <mergeCell ref="BG28:BH28"/>
    <mergeCell ref="AW28:AX28"/>
    <mergeCell ref="AH31:AM31"/>
    <mergeCell ref="AO31:AP31"/>
    <mergeCell ref="AQ31:AR31"/>
    <mergeCell ref="AS31:AT31"/>
    <mergeCell ref="AU31:AV31"/>
    <mergeCell ref="AI30:AM30"/>
    <mergeCell ref="AO30:AP30"/>
    <mergeCell ref="AQ30:AR30"/>
    <mergeCell ref="AS30:AT30"/>
    <mergeCell ref="AU30:AV30"/>
    <mergeCell ref="AH27:AH30"/>
    <mergeCell ref="AI27:AM27"/>
    <mergeCell ref="AO27:AP27"/>
    <mergeCell ref="AQ27:AR27"/>
    <mergeCell ref="AS27:AT27"/>
    <mergeCell ref="AU27:AV27"/>
    <mergeCell ref="AW31:AX31"/>
    <mergeCell ref="AW27:AX27"/>
    <mergeCell ref="AY31:AZ31"/>
    <mergeCell ref="BA31:BB31"/>
    <mergeCell ref="BC31:BD31"/>
    <mergeCell ref="BE31:BF31"/>
    <mergeCell ref="BG31:BH31"/>
    <mergeCell ref="AY30:AZ30"/>
    <mergeCell ref="BA30:BB30"/>
    <mergeCell ref="BC30:BD30"/>
    <mergeCell ref="BE30:BF30"/>
    <mergeCell ref="BG30:BH30"/>
    <mergeCell ref="AW30:AX30"/>
    <mergeCell ref="AH33:AM33"/>
    <mergeCell ref="AO33:AP33"/>
    <mergeCell ref="AQ33:AR33"/>
    <mergeCell ref="AS33:AT33"/>
    <mergeCell ref="AU33:AV33"/>
    <mergeCell ref="AH32:AM32"/>
    <mergeCell ref="AO32:AP32"/>
    <mergeCell ref="AQ32:AR32"/>
    <mergeCell ref="AS32:AT32"/>
    <mergeCell ref="AU32:AV32"/>
    <mergeCell ref="AW33:AX33"/>
    <mergeCell ref="AW32:AX32"/>
    <mergeCell ref="AY33:AZ33"/>
    <mergeCell ref="BA33:BB33"/>
    <mergeCell ref="BC33:BD33"/>
    <mergeCell ref="BE33:BF33"/>
    <mergeCell ref="BG33:BH33"/>
    <mergeCell ref="AY32:AZ32"/>
    <mergeCell ref="BA32:BB32"/>
    <mergeCell ref="BC32:BD32"/>
    <mergeCell ref="BE32:BF32"/>
    <mergeCell ref="BG32:BH32"/>
    <mergeCell ref="AG35:AM35"/>
    <mergeCell ref="AO35:AP35"/>
    <mergeCell ref="AQ35:AR35"/>
    <mergeCell ref="AS35:AT35"/>
    <mergeCell ref="AU35:AV35"/>
    <mergeCell ref="AH34:AM34"/>
    <mergeCell ref="AO34:AP34"/>
    <mergeCell ref="AQ34:AR34"/>
    <mergeCell ref="AS34:AT34"/>
    <mergeCell ref="AU34:AV34"/>
    <mergeCell ref="AW35:AX35"/>
    <mergeCell ref="AY35:AZ35"/>
    <mergeCell ref="BA35:BB35"/>
    <mergeCell ref="BC35:BD35"/>
    <mergeCell ref="BE35:BF35"/>
    <mergeCell ref="BG35:BH35"/>
    <mergeCell ref="AY34:AZ34"/>
    <mergeCell ref="BA34:BB34"/>
    <mergeCell ref="BC34:BD34"/>
    <mergeCell ref="BE34:BF34"/>
    <mergeCell ref="BG34:BH34"/>
    <mergeCell ref="AW34:AX34"/>
    <mergeCell ref="BG37:BH37"/>
    <mergeCell ref="AI38:AM38"/>
    <mergeCell ref="AO38:AP38"/>
    <mergeCell ref="AQ38:AR38"/>
    <mergeCell ref="AS38:AT38"/>
    <mergeCell ref="AU38:AV38"/>
    <mergeCell ref="AW38:AX38"/>
    <mergeCell ref="AY38:AZ38"/>
    <mergeCell ref="BA38:BB38"/>
    <mergeCell ref="BC38:BD38"/>
    <mergeCell ref="AU37:AV37"/>
    <mergeCell ref="AW37:AX37"/>
    <mergeCell ref="AY37:AZ37"/>
    <mergeCell ref="BA37:BB37"/>
    <mergeCell ref="BC37:BD37"/>
    <mergeCell ref="BE37:BF37"/>
    <mergeCell ref="AI37:AM37"/>
    <mergeCell ref="AO37:AP37"/>
    <mergeCell ref="AQ37:AR37"/>
    <mergeCell ref="AS37:AT37"/>
    <mergeCell ref="BE38:BF38"/>
    <mergeCell ref="BG38:BH38"/>
    <mergeCell ref="BE39:BF39"/>
    <mergeCell ref="BG39:BH39"/>
    <mergeCell ref="AI40:AM40"/>
    <mergeCell ref="AO40:AP40"/>
    <mergeCell ref="AQ40:AR40"/>
    <mergeCell ref="AS40:AT40"/>
    <mergeCell ref="AU40:AV40"/>
    <mergeCell ref="AW40:AX40"/>
    <mergeCell ref="AY40:AZ40"/>
    <mergeCell ref="AI39:AM39"/>
    <mergeCell ref="AO39:AP39"/>
    <mergeCell ref="AQ39:AR39"/>
    <mergeCell ref="AS39:AT39"/>
    <mergeCell ref="AU39:AV39"/>
    <mergeCell ref="AW39:AX39"/>
    <mergeCell ref="AY39:AZ39"/>
    <mergeCell ref="BA39:BB39"/>
    <mergeCell ref="BC39:BD39"/>
    <mergeCell ref="AU42:AV42"/>
    <mergeCell ref="BA40:BB40"/>
    <mergeCell ref="BC40:BD40"/>
    <mergeCell ref="BE40:BF40"/>
    <mergeCell ref="BG40:BH40"/>
    <mergeCell ref="AI41:AM41"/>
    <mergeCell ref="AO41:AP41"/>
    <mergeCell ref="AQ41:AR41"/>
    <mergeCell ref="AS41:AT41"/>
    <mergeCell ref="AU41:AV41"/>
    <mergeCell ref="AW41:AX41"/>
    <mergeCell ref="AW42:AX42"/>
    <mergeCell ref="AY42:AZ42"/>
    <mergeCell ref="BA42:BB42"/>
    <mergeCell ref="BC42:BD42"/>
    <mergeCell ref="BE42:BF42"/>
    <mergeCell ref="BG42:BH42"/>
    <mergeCell ref="AY41:AZ41"/>
    <mergeCell ref="BA41:BB41"/>
    <mergeCell ref="BC41:BD41"/>
    <mergeCell ref="BE41:BF41"/>
    <mergeCell ref="BG41:BH41"/>
    <mergeCell ref="BG43:BH43"/>
    <mergeCell ref="AG45:AM45"/>
    <mergeCell ref="AO45:AP45"/>
    <mergeCell ref="AQ45:AR45"/>
    <mergeCell ref="AS45:AT45"/>
    <mergeCell ref="AU45:AV45"/>
    <mergeCell ref="AW45:AX45"/>
    <mergeCell ref="AY45:AZ45"/>
    <mergeCell ref="BA45:BB45"/>
    <mergeCell ref="BC45:BD45"/>
    <mergeCell ref="AU43:AV43"/>
    <mergeCell ref="AW43:AX43"/>
    <mergeCell ref="AY43:AZ43"/>
    <mergeCell ref="BA43:BB43"/>
    <mergeCell ref="BC43:BD43"/>
    <mergeCell ref="BE43:BF43"/>
    <mergeCell ref="AI43:AM43"/>
    <mergeCell ref="AO43:AP43"/>
    <mergeCell ref="AQ43:AR43"/>
    <mergeCell ref="AS43:AT43"/>
    <mergeCell ref="AW44:AX44"/>
    <mergeCell ref="AY44:AZ44"/>
    <mergeCell ref="BA44:BB44"/>
    <mergeCell ref="BC44:BD44"/>
    <mergeCell ref="BE44:BF44"/>
    <mergeCell ref="BG44:BH44"/>
    <mergeCell ref="AG37:AG44"/>
    <mergeCell ref="AH37:AH44"/>
    <mergeCell ref="AI42:AM42"/>
    <mergeCell ref="AO42:AP42"/>
    <mergeCell ref="AQ42:AR42"/>
    <mergeCell ref="AS42:AT42"/>
    <mergeCell ref="AY48:AZ49"/>
    <mergeCell ref="BA48:BB49"/>
    <mergeCell ref="BC48:BD49"/>
    <mergeCell ref="BE48:BF49"/>
    <mergeCell ref="BG48:BH49"/>
    <mergeCell ref="AG50:AM50"/>
    <mergeCell ref="BE45:BF45"/>
    <mergeCell ref="BG45:BH45"/>
    <mergeCell ref="AG48:AG49"/>
    <mergeCell ref="AH48:AI49"/>
    <mergeCell ref="AN48:AN49"/>
    <mergeCell ref="AO48:AP49"/>
    <mergeCell ref="AQ48:AR49"/>
    <mergeCell ref="AS48:AT49"/>
    <mergeCell ref="AU48:AV49"/>
    <mergeCell ref="AW48:AX49"/>
    <mergeCell ref="BA51:BB52"/>
    <mergeCell ref="BC51:BD52"/>
    <mergeCell ref="BE51:BF52"/>
    <mergeCell ref="BG51:BH52"/>
    <mergeCell ref="AG53:BH53"/>
    <mergeCell ref="AG69:AN69"/>
    <mergeCell ref="AO51:AP52"/>
    <mergeCell ref="AQ51:AR52"/>
    <mergeCell ref="AS51:AT52"/>
    <mergeCell ref="AU51:AV52"/>
    <mergeCell ref="AW51:AX52"/>
    <mergeCell ref="AY51:AZ52"/>
    <mergeCell ref="AG77:AM77"/>
    <mergeCell ref="AG78:AM78"/>
    <mergeCell ref="AG79:AM79"/>
    <mergeCell ref="AG80:AM80"/>
    <mergeCell ref="AG81:AN81"/>
    <mergeCell ref="AG83:AN83"/>
    <mergeCell ref="AG71:BH71"/>
    <mergeCell ref="AG72:AJ72"/>
    <mergeCell ref="AG73:AM73"/>
    <mergeCell ref="AG74:AM74"/>
    <mergeCell ref="AG75:AM75"/>
    <mergeCell ref="AG76:AM76"/>
    <mergeCell ref="BA83:BB83"/>
    <mergeCell ref="BC83:BD83"/>
    <mergeCell ref="BE83:BF83"/>
    <mergeCell ref="BG83:BH83"/>
    <mergeCell ref="AO83:AP83"/>
    <mergeCell ref="AQ83:AR83"/>
    <mergeCell ref="AS83:AT83"/>
    <mergeCell ref="AU83:AV83"/>
    <mergeCell ref="AW83:AX83"/>
    <mergeCell ref="AY83:AZ83"/>
  </mergeCells>
  <phoneticPr fontId="4"/>
  <conditionalFormatting sqref="A51">
    <cfRule type="expression" dxfId="121" priority="17">
      <formula>$A$51=""</formula>
    </cfRule>
  </conditionalFormatting>
  <conditionalFormatting sqref="A89">
    <cfRule type="containsBlanks" dxfId="120" priority="2">
      <formula>LEN(TRIM(A89))=0</formula>
    </cfRule>
  </conditionalFormatting>
  <conditionalFormatting sqref="A127">
    <cfRule type="containsBlanks" dxfId="119" priority="1">
      <formula>LEN(TRIM(A127))=0</formula>
    </cfRule>
  </conditionalFormatting>
  <conditionalFormatting sqref="B48:C49">
    <cfRule type="expression" dxfId="118" priority="18">
      <formula>$B$48=""</formula>
    </cfRule>
  </conditionalFormatting>
  <conditionalFormatting sqref="B86:C87">
    <cfRule type="expression" dxfId="117" priority="10">
      <formula>$B$86=""</formula>
    </cfRule>
  </conditionalFormatting>
  <conditionalFormatting sqref="B124:C125">
    <cfRule type="expression" dxfId="116" priority="6">
      <formula>$B$124=""</formula>
    </cfRule>
  </conditionalFormatting>
  <conditionalFormatting sqref="AG51">
    <cfRule type="expression" dxfId="115" priority="15">
      <formula>$A$51=""</formula>
    </cfRule>
  </conditionalFormatting>
  <conditionalFormatting sqref="AG89">
    <cfRule type="expression" dxfId="114" priority="8">
      <formula>$A$51=""</formula>
    </cfRule>
  </conditionalFormatting>
  <conditionalFormatting sqref="AG127">
    <cfRule type="expression" dxfId="113" priority="4">
      <formula>$A$51=""</formula>
    </cfRule>
  </conditionalFormatting>
  <conditionalFormatting sqref="AH48:AI49">
    <cfRule type="expression" dxfId="112" priority="12">
      <formula>$B$48=""</formula>
    </cfRule>
  </conditionalFormatting>
  <conditionalFormatting sqref="AH86:AI87">
    <cfRule type="expression" dxfId="111" priority="7">
      <formula>$B$48=""</formula>
    </cfRule>
  </conditionalFormatting>
  <conditionalFormatting sqref="AH124:AI125">
    <cfRule type="expression" dxfId="110" priority="3">
      <formula>$B$48=""</formula>
    </cfRule>
  </conditionalFormatting>
  <dataValidations disablePrompts="1" count="2">
    <dataValidation type="list" allowBlank="1" showInputMessage="1" showErrorMessage="1" sqref="A51 AG51 A89 AG89 A127 AG127" xr:uid="{00000000-0002-0000-0400-000000000000}">
      <formula1>"✔"</formula1>
    </dataValidation>
    <dataValidation type="list" allowBlank="1" showInputMessage="1" showErrorMessage="1" sqref="B48:C49 AH48:AI49 B86:C87 AH86:AI87 B124:C125 AH124:AI125" xr:uid="{00000000-0002-0000-0400-000001000000}">
      <formula1>"ガラス交換,カバー工法,建具交換,外窓の交換,内窓の取付,ドアの設置,断熱材の設置,現況図面"</formula1>
    </dataValidation>
  </dataValidations>
  <printOptions horizontalCentered="1"/>
  <pageMargins left="0.25" right="0.25" top="0.75" bottom="0.75" header="0.3" footer="0.3"/>
  <pageSetup paperSize="9" scale="55" fitToHeight="0" orientation="landscape" r:id="rId1"/>
  <rowBreaks count="3" manualBreakCount="3">
    <brk id="45" max="27" man="1"/>
    <brk id="84" max="27" man="1"/>
    <brk id="122" max="27" man="1"/>
  </rowBreaks>
  <colBreaks count="1" manualBreakCount="1">
    <brk id="2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CW197"/>
  <sheetViews>
    <sheetView showGridLines="0" showZeros="0" zoomScale="70" zoomScaleNormal="70" zoomScaleSheetLayoutView="25" workbookViewId="0">
      <pane xSplit="8" ySplit="9" topLeftCell="I10" activePane="bottomRight" state="frozen"/>
      <selection pane="topRight" activeCell="I1" sqref="I1"/>
      <selection pane="bottomLeft" activeCell="A10" sqref="A10"/>
      <selection pane="bottomRight"/>
    </sheetView>
  </sheetViews>
  <sheetFormatPr defaultColWidth="9" defaultRowHeight="12" x14ac:dyDescent="0.55000000000000004"/>
  <cols>
    <col min="1" max="1" width="11" style="172" customWidth="1"/>
    <col min="2" max="2" width="11.6640625" style="172" customWidth="1"/>
    <col min="3" max="3" width="11" style="172" customWidth="1"/>
    <col min="4" max="4" width="25.33203125" style="172" customWidth="1"/>
    <col min="5" max="5" width="10.58203125" style="172" customWidth="1"/>
    <col min="6" max="6" width="5.4140625" style="172" customWidth="1"/>
    <col min="7" max="7" width="13.6640625" style="172" customWidth="1"/>
    <col min="8" max="8" width="14.5" style="172" customWidth="1"/>
    <col min="9" max="9" width="5" style="172" customWidth="1"/>
    <col min="10" max="10" width="8.58203125" style="172" customWidth="1"/>
    <col min="11" max="11" width="5" style="172" customWidth="1"/>
    <col min="12" max="12" width="8.58203125" style="172" customWidth="1"/>
    <col min="13" max="13" width="5" style="172" customWidth="1"/>
    <col min="14" max="14" width="8.58203125" style="172" customWidth="1"/>
    <col min="15" max="15" width="5" style="172" customWidth="1"/>
    <col min="16" max="16" width="8.58203125" style="172" customWidth="1"/>
    <col min="17" max="17" width="5" style="172" customWidth="1"/>
    <col min="18" max="18" width="8.58203125" style="172" customWidth="1"/>
    <col min="19" max="19" width="5" style="172" customWidth="1"/>
    <col min="20" max="20" width="8.58203125" style="172" customWidth="1"/>
    <col min="21" max="21" width="5" style="172" customWidth="1"/>
    <col min="22" max="22" width="8.58203125" style="172" customWidth="1"/>
    <col min="23" max="23" width="5" style="172" customWidth="1"/>
    <col min="24" max="24" width="8.58203125" style="172" customWidth="1"/>
    <col min="25" max="25" width="5" style="172" customWidth="1"/>
    <col min="26" max="26" width="8.58203125" style="172" customWidth="1"/>
    <col min="27" max="27" width="5" style="172" customWidth="1"/>
    <col min="28" max="28" width="8.58203125" style="172" customWidth="1"/>
    <col min="29" max="29" width="5" style="172" customWidth="1"/>
    <col min="30" max="30" width="8.58203125" style="172" customWidth="1"/>
    <col min="31" max="31" width="5" style="172" customWidth="1"/>
    <col min="32" max="32" width="8.58203125" style="172" customWidth="1"/>
    <col min="33" max="33" width="5" style="172" customWidth="1"/>
    <col min="34" max="34" width="8.58203125" style="172" customWidth="1"/>
    <col min="35" max="35" width="5" style="172" customWidth="1"/>
    <col min="36" max="36" width="8.58203125" style="172" customWidth="1"/>
    <col min="37" max="37" width="5" style="172" customWidth="1"/>
    <col min="38" max="38" width="8.58203125" style="172" customWidth="1"/>
    <col min="39" max="39" width="5" style="172" customWidth="1"/>
    <col min="40" max="40" width="8.58203125" style="172" customWidth="1"/>
    <col min="41" max="41" width="5" style="172" customWidth="1"/>
    <col min="42" max="42" width="8.58203125" style="172" customWidth="1"/>
    <col min="43" max="43" width="5" style="172" customWidth="1"/>
    <col min="44" max="44" width="8.58203125" style="172" customWidth="1"/>
    <col min="45" max="45" width="5" style="172" customWidth="1"/>
    <col min="46" max="46" width="8.58203125" style="172" customWidth="1"/>
    <col min="47" max="47" width="5" style="172" customWidth="1"/>
    <col min="48" max="48" width="8.58203125" style="172" customWidth="1"/>
    <col min="49" max="49" width="5" style="172" customWidth="1"/>
    <col min="50" max="50" width="8.58203125" style="172" customWidth="1"/>
    <col min="51" max="51" width="5" style="172" customWidth="1"/>
    <col min="52" max="52" width="8.58203125" style="172" customWidth="1"/>
    <col min="53" max="53" width="5" style="172" customWidth="1"/>
    <col min="54" max="54" width="8.58203125" style="172" customWidth="1"/>
    <col min="55" max="55" width="5" style="172" customWidth="1"/>
    <col min="56" max="56" width="8.58203125" style="172" customWidth="1"/>
    <col min="57" max="57" width="5" style="172" customWidth="1"/>
    <col min="58" max="58" width="8.58203125" style="172" customWidth="1"/>
    <col min="59" max="59" width="5" style="172" customWidth="1"/>
    <col min="60" max="60" width="8.58203125" style="172" customWidth="1"/>
    <col min="61" max="61" width="5" style="172" customWidth="1"/>
    <col min="62" max="62" width="8.58203125" style="172" customWidth="1"/>
    <col min="63" max="63" width="5" style="172" customWidth="1"/>
    <col min="64" max="64" width="8.58203125" style="172" customWidth="1"/>
    <col min="65" max="65" width="5" style="172" customWidth="1"/>
    <col min="66" max="66" width="8.58203125" style="172" customWidth="1"/>
    <col min="67" max="67" width="5" style="172" customWidth="1"/>
    <col min="68" max="68" width="8.58203125" style="172" customWidth="1"/>
    <col min="69" max="69" width="5.6640625" style="172" customWidth="1"/>
    <col min="70" max="70" width="1.5" style="172" customWidth="1"/>
    <col min="71" max="72" width="9" style="172"/>
    <col min="73" max="73" width="11" style="172" customWidth="1"/>
    <col min="74" max="74" width="11.83203125" style="172" customWidth="1"/>
    <col min="75" max="75" width="11" style="172" customWidth="1"/>
    <col min="76" max="76" width="25.5" style="172" customWidth="1"/>
    <col min="77" max="77" width="10.58203125" style="172" customWidth="1"/>
    <col min="78" max="78" width="5.4140625" style="172" customWidth="1"/>
    <col min="79" max="79" width="14" style="172" customWidth="1"/>
    <col min="80" max="80" width="14.5" style="172" customWidth="1"/>
    <col min="81" max="81" width="5.08203125" style="172" customWidth="1"/>
    <col min="82" max="82" width="8.5" style="172" customWidth="1"/>
    <col min="83" max="83" width="5.08203125" style="172" customWidth="1"/>
    <col min="84" max="84" width="8.5" style="172" customWidth="1"/>
    <col min="85" max="85" width="5.08203125" style="172" customWidth="1"/>
    <col min="86" max="86" width="8.5" style="172" customWidth="1"/>
    <col min="87" max="87" width="5.08203125" style="172" customWidth="1"/>
    <col min="88" max="88" width="8.5" style="172" customWidth="1"/>
    <col min="89" max="89" width="5.08203125" style="172" customWidth="1"/>
    <col min="90" max="90" width="8.5" style="172" customWidth="1"/>
    <col min="91" max="91" width="5.08203125" style="172" customWidth="1"/>
    <col min="92" max="92" width="8.5" style="172" customWidth="1"/>
    <col min="93" max="93" width="5.08203125" style="172" customWidth="1"/>
    <col min="94" max="94" width="8.5" style="172" customWidth="1"/>
    <col min="95" max="95" width="5.08203125" style="172" customWidth="1"/>
    <col min="96" max="96" width="8.5" style="172" customWidth="1"/>
    <col min="97" max="97" width="6.6640625" style="172" customWidth="1"/>
    <col min="98" max="98" width="8.5" style="172" customWidth="1"/>
    <col min="99" max="16384" width="9" style="172"/>
  </cols>
  <sheetData>
    <row r="1" spans="1:101" ht="20" customHeight="1" x14ac:dyDescent="0.55000000000000004">
      <c r="A1" s="340" t="s">
        <v>254</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316"/>
      <c r="BP1" s="341" t="s">
        <v>287</v>
      </c>
      <c r="BU1" s="340" t="s">
        <v>254</v>
      </c>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316"/>
      <c r="CV1" s="341" t="s">
        <v>287</v>
      </c>
    </row>
    <row r="2" spans="1:101" ht="27" customHeight="1" x14ac:dyDescent="0.55000000000000004">
      <c r="A2" s="952" t="s">
        <v>367</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c r="AT2" s="952"/>
      <c r="AU2" s="952"/>
      <c r="AV2" s="952"/>
      <c r="AW2" s="952"/>
      <c r="AX2" s="952"/>
      <c r="AY2" s="952"/>
      <c r="AZ2" s="952"/>
      <c r="BA2" s="952"/>
      <c r="BB2" s="952"/>
      <c r="BC2" s="952"/>
      <c r="BD2" s="952"/>
      <c r="BE2" s="952"/>
      <c r="BF2" s="952"/>
      <c r="BG2" s="952"/>
      <c r="BH2" s="952"/>
      <c r="BI2" s="952"/>
      <c r="BJ2" s="952"/>
      <c r="BK2" s="952"/>
      <c r="BL2" s="952"/>
      <c r="BM2" s="952"/>
      <c r="BN2" s="952"/>
      <c r="BO2" s="952"/>
      <c r="BP2" s="952"/>
      <c r="BQ2" s="952"/>
      <c r="BU2" s="952" t="s">
        <v>367</v>
      </c>
      <c r="BV2" s="952"/>
      <c r="BW2" s="952"/>
      <c r="BX2" s="952"/>
      <c r="BY2" s="952"/>
      <c r="BZ2" s="952"/>
      <c r="CA2" s="952"/>
      <c r="CB2" s="952"/>
      <c r="CC2" s="952"/>
      <c r="CD2" s="952"/>
      <c r="CE2" s="952"/>
      <c r="CF2" s="952"/>
      <c r="CG2" s="952"/>
      <c r="CH2" s="952"/>
      <c r="CI2" s="952"/>
      <c r="CJ2" s="952"/>
      <c r="CK2" s="952"/>
      <c r="CL2" s="952"/>
      <c r="CM2" s="952"/>
      <c r="CN2" s="952"/>
      <c r="CO2" s="952"/>
      <c r="CP2" s="952"/>
      <c r="CQ2" s="952"/>
      <c r="CR2" s="952"/>
      <c r="CS2" s="952"/>
      <c r="CT2" s="952"/>
      <c r="CU2" s="952"/>
      <c r="CV2" s="952"/>
      <c r="CW2" s="952"/>
    </row>
    <row r="3" spans="1:101" ht="5.4" customHeight="1" x14ac:dyDescent="0.5500000000000000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row>
    <row r="4" spans="1:101" ht="19.25" customHeight="1" x14ac:dyDescent="0.55000000000000004">
      <c r="A4" s="340" t="s">
        <v>262</v>
      </c>
      <c r="B4" s="317"/>
      <c r="C4" s="317"/>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18"/>
      <c r="BP4" s="318"/>
      <c r="BQ4" s="184"/>
      <c r="BU4" s="340" t="s">
        <v>262</v>
      </c>
      <c r="BV4" s="317"/>
      <c r="BW4" s="317"/>
      <c r="BX4" s="318"/>
      <c r="BY4" s="318"/>
      <c r="BZ4" s="318"/>
      <c r="CA4" s="318"/>
      <c r="CB4" s="318"/>
      <c r="CC4" s="318"/>
      <c r="CD4" s="318"/>
      <c r="CE4" s="318"/>
      <c r="CF4" s="318"/>
      <c r="CG4" s="318"/>
      <c r="CH4" s="318"/>
      <c r="CI4" s="318"/>
      <c r="CJ4" s="318"/>
      <c r="CK4" s="318"/>
      <c r="CL4" s="318"/>
      <c r="CM4" s="318"/>
      <c r="CN4" s="318"/>
      <c r="CO4" s="318"/>
      <c r="CP4" s="318"/>
      <c r="CQ4" s="318"/>
      <c r="CR4" s="318"/>
      <c r="CS4" s="318"/>
      <c r="CT4" s="318"/>
      <c r="CU4" s="318"/>
      <c r="CV4" s="318"/>
      <c r="CW4" s="184"/>
    </row>
    <row r="5" spans="1:101" ht="19.25" customHeight="1" x14ac:dyDescent="0.55000000000000004">
      <c r="A5" s="340" t="s">
        <v>469</v>
      </c>
      <c r="B5" s="317"/>
      <c r="C5" s="317"/>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18"/>
      <c r="BP5" s="318"/>
      <c r="BQ5" s="185"/>
      <c r="BU5" s="340" t="s">
        <v>255</v>
      </c>
      <c r="BV5" s="317"/>
      <c r="BW5" s="317"/>
      <c r="BX5" s="318"/>
      <c r="BY5" s="318"/>
      <c r="BZ5" s="318"/>
      <c r="CA5" s="318"/>
      <c r="CB5" s="318"/>
      <c r="CC5" s="318"/>
      <c r="CD5" s="318"/>
      <c r="CE5" s="318"/>
      <c r="CF5" s="318"/>
      <c r="CG5" s="318"/>
      <c r="CH5" s="318"/>
      <c r="CI5" s="318"/>
      <c r="CJ5" s="318"/>
      <c r="CK5" s="318"/>
      <c r="CL5" s="318"/>
      <c r="CM5" s="318"/>
      <c r="CN5" s="318"/>
      <c r="CO5" s="318"/>
      <c r="CP5" s="318"/>
      <c r="CQ5" s="318"/>
      <c r="CR5" s="318"/>
      <c r="CS5" s="318"/>
      <c r="CT5" s="318"/>
      <c r="CU5" s="318"/>
      <c r="CV5" s="318"/>
      <c r="CW5" s="185"/>
    </row>
    <row r="6" spans="1:101" ht="5.4" customHeight="1" thickBot="1" x14ac:dyDescent="0.6">
      <c r="A6" s="176"/>
      <c r="B6" s="177"/>
      <c r="C6" s="177"/>
      <c r="D6" s="177"/>
      <c r="E6" s="177"/>
      <c r="F6" s="177"/>
      <c r="G6" s="177"/>
      <c r="H6" s="177"/>
      <c r="I6" s="177"/>
      <c r="J6" s="178"/>
      <c r="K6" s="179"/>
      <c r="L6" s="178"/>
      <c r="M6" s="179"/>
      <c r="N6" s="178"/>
      <c r="O6" s="179"/>
      <c r="P6" s="178"/>
      <c r="Q6" s="179"/>
      <c r="R6" s="178"/>
      <c r="S6" s="179"/>
      <c r="T6" s="178"/>
      <c r="U6" s="179"/>
      <c r="V6" s="178"/>
      <c r="W6" s="179"/>
      <c r="X6" s="178"/>
      <c r="Y6" s="179"/>
      <c r="Z6" s="178"/>
      <c r="AA6" s="179"/>
      <c r="AB6" s="178"/>
      <c r="AC6" s="179"/>
      <c r="AD6" s="178"/>
      <c r="AE6" s="179"/>
      <c r="AF6" s="178"/>
      <c r="AG6" s="179"/>
      <c r="AH6" s="178"/>
      <c r="AI6" s="179"/>
      <c r="AJ6" s="178"/>
      <c r="AK6" s="179"/>
      <c r="AL6" s="178"/>
      <c r="AM6" s="177"/>
      <c r="AN6" s="178"/>
      <c r="AO6" s="179"/>
      <c r="AP6" s="178"/>
      <c r="AQ6" s="179"/>
      <c r="AR6" s="178"/>
      <c r="AS6" s="179"/>
      <c r="AT6" s="178"/>
      <c r="AU6" s="179"/>
      <c r="AV6" s="178"/>
      <c r="AW6" s="177"/>
      <c r="AX6" s="178"/>
      <c r="AY6" s="179"/>
      <c r="AZ6" s="178"/>
      <c r="BA6" s="179"/>
      <c r="BB6" s="178"/>
      <c r="BC6" s="179"/>
      <c r="BD6" s="178"/>
      <c r="BE6" s="179"/>
      <c r="BF6" s="178"/>
      <c r="BG6" s="179"/>
      <c r="BH6" s="178"/>
      <c r="BI6" s="179"/>
      <c r="BJ6" s="178"/>
      <c r="BK6" s="179"/>
      <c r="BL6" s="178"/>
      <c r="BM6" s="179"/>
      <c r="BN6" s="178"/>
      <c r="BO6" s="179"/>
      <c r="BP6" s="180"/>
      <c r="BQ6" s="181"/>
      <c r="BU6" s="176"/>
      <c r="BV6" s="177"/>
      <c r="BW6" s="177"/>
      <c r="BX6" s="177"/>
      <c r="BY6" s="177"/>
      <c r="BZ6" s="177"/>
      <c r="CA6" s="177"/>
      <c r="CB6" s="177"/>
      <c r="CC6" s="177"/>
      <c r="CD6" s="178"/>
      <c r="CE6" s="179"/>
      <c r="CF6" s="178"/>
      <c r="CG6" s="179"/>
      <c r="CH6" s="178"/>
      <c r="CI6" s="179"/>
      <c r="CJ6" s="178"/>
      <c r="CK6" s="179"/>
      <c r="CL6" s="178"/>
      <c r="CM6" s="179"/>
      <c r="CN6" s="178"/>
      <c r="CO6" s="179"/>
      <c r="CP6" s="178"/>
      <c r="CQ6" s="179"/>
      <c r="CR6" s="178"/>
      <c r="CS6" s="179"/>
      <c r="CT6" s="178"/>
      <c r="CU6" s="179"/>
      <c r="CV6" s="180"/>
      <c r="CW6" s="181"/>
    </row>
    <row r="7" spans="1:101" ht="21" customHeight="1" thickBot="1" x14ac:dyDescent="0.6">
      <c r="A7" s="342" t="s">
        <v>468</v>
      </c>
      <c r="B7" s="320"/>
      <c r="C7" s="320"/>
      <c r="D7" s="177"/>
      <c r="E7" s="177"/>
      <c r="F7" s="177"/>
      <c r="G7" s="177"/>
      <c r="H7" s="343" t="s">
        <v>263</v>
      </c>
      <c r="I7" s="321"/>
      <c r="J7" s="322">
        <v>1</v>
      </c>
      <c r="K7" s="322"/>
      <c r="L7" s="322">
        <v>2</v>
      </c>
      <c r="M7" s="322"/>
      <c r="N7" s="322">
        <v>3</v>
      </c>
      <c r="O7" s="322"/>
      <c r="P7" s="322">
        <v>4</v>
      </c>
      <c r="Q7" s="322"/>
      <c r="R7" s="322">
        <v>5</v>
      </c>
      <c r="S7" s="322"/>
      <c r="T7" s="322">
        <v>6</v>
      </c>
      <c r="U7" s="322"/>
      <c r="V7" s="322">
        <v>7</v>
      </c>
      <c r="W7" s="322"/>
      <c r="X7" s="322">
        <v>8</v>
      </c>
      <c r="Y7" s="322"/>
      <c r="Z7" s="322">
        <v>9</v>
      </c>
      <c r="AA7" s="322"/>
      <c r="AB7" s="322">
        <v>10</v>
      </c>
      <c r="AC7" s="322"/>
      <c r="AD7" s="322">
        <v>11</v>
      </c>
      <c r="AE7" s="322"/>
      <c r="AF7" s="322">
        <v>12</v>
      </c>
      <c r="AG7" s="322"/>
      <c r="AH7" s="322">
        <v>13</v>
      </c>
      <c r="AI7" s="322"/>
      <c r="AJ7" s="322">
        <v>14</v>
      </c>
      <c r="AK7" s="322"/>
      <c r="AL7" s="322">
        <v>15</v>
      </c>
      <c r="AM7" s="322"/>
      <c r="AN7" s="322">
        <v>16</v>
      </c>
      <c r="AO7" s="322"/>
      <c r="AP7" s="322">
        <v>17</v>
      </c>
      <c r="AQ7" s="322"/>
      <c r="AR7" s="322">
        <v>18</v>
      </c>
      <c r="AS7" s="322"/>
      <c r="AT7" s="322">
        <v>19</v>
      </c>
      <c r="AU7" s="322"/>
      <c r="AV7" s="322">
        <v>20</v>
      </c>
      <c r="AW7" s="322"/>
      <c r="AX7" s="322">
        <v>21</v>
      </c>
      <c r="AY7" s="322"/>
      <c r="AZ7" s="322">
        <v>22</v>
      </c>
      <c r="BA7" s="322"/>
      <c r="BB7" s="322">
        <v>23</v>
      </c>
      <c r="BC7" s="322"/>
      <c r="BD7" s="322">
        <v>24</v>
      </c>
      <c r="BE7" s="322"/>
      <c r="BF7" s="322">
        <v>25</v>
      </c>
      <c r="BG7" s="322"/>
      <c r="BH7" s="322">
        <v>26</v>
      </c>
      <c r="BI7" s="322"/>
      <c r="BJ7" s="322">
        <v>27</v>
      </c>
      <c r="BK7" s="322"/>
      <c r="BL7" s="322">
        <v>28</v>
      </c>
      <c r="BM7" s="322"/>
      <c r="BN7" s="322">
        <v>29</v>
      </c>
      <c r="BO7" s="323"/>
      <c r="BP7" s="322">
        <v>30</v>
      </c>
      <c r="BU7" s="319"/>
      <c r="BV7" s="320"/>
      <c r="BW7" s="320"/>
      <c r="BX7" s="177"/>
      <c r="BY7" s="177"/>
      <c r="BZ7" s="177"/>
      <c r="CA7" s="177"/>
      <c r="CB7" s="343" t="s">
        <v>263</v>
      </c>
      <c r="CC7" s="321"/>
      <c r="CD7" s="322"/>
      <c r="CE7" s="322"/>
      <c r="CF7" s="322"/>
      <c r="CG7" s="322"/>
      <c r="CH7" s="322"/>
      <c r="CI7" s="322"/>
      <c r="CJ7" s="322"/>
      <c r="CK7" s="322"/>
      <c r="CL7" s="322"/>
      <c r="CM7" s="322"/>
      <c r="CN7" s="322"/>
      <c r="CO7" s="322"/>
      <c r="CP7" s="322"/>
      <c r="CQ7" s="322"/>
      <c r="CR7" s="322"/>
      <c r="CS7" s="322"/>
      <c r="CT7" s="322"/>
      <c r="CU7" s="323"/>
      <c r="CV7" s="323"/>
    </row>
    <row r="8" spans="1:101" ht="21" customHeight="1" thickTop="1" thickBot="1" x14ac:dyDescent="0.6">
      <c r="A8" s="953" t="s">
        <v>264</v>
      </c>
      <c r="B8" s="954"/>
      <c r="C8" s="954"/>
      <c r="D8" s="954"/>
      <c r="E8" s="954"/>
      <c r="F8" s="954"/>
      <c r="G8" s="955"/>
      <c r="H8" s="569">
        <f>COUNTA(I8:BP8)</f>
        <v>0</v>
      </c>
      <c r="I8" s="1069"/>
      <c r="J8" s="963"/>
      <c r="K8" s="1046"/>
      <c r="L8" s="963"/>
      <c r="M8" s="1046"/>
      <c r="N8" s="963"/>
      <c r="O8" s="1046"/>
      <c r="P8" s="963"/>
      <c r="Q8" s="1046"/>
      <c r="R8" s="963"/>
      <c r="S8" s="1046"/>
      <c r="T8" s="963"/>
      <c r="U8" s="1046"/>
      <c r="V8" s="963"/>
      <c r="W8" s="1046"/>
      <c r="X8" s="963"/>
      <c r="Y8" s="1046"/>
      <c r="Z8" s="963"/>
      <c r="AA8" s="1046"/>
      <c r="AB8" s="1047"/>
      <c r="AC8" s="1048"/>
      <c r="AD8" s="963"/>
      <c r="AE8" s="1046"/>
      <c r="AF8" s="963"/>
      <c r="AG8" s="1046"/>
      <c r="AH8" s="963"/>
      <c r="AI8" s="1046"/>
      <c r="AJ8" s="963"/>
      <c r="AK8" s="1046"/>
      <c r="AL8" s="963"/>
      <c r="AM8" s="1048"/>
      <c r="AN8" s="963"/>
      <c r="AO8" s="1046"/>
      <c r="AP8" s="963"/>
      <c r="AQ8" s="1046"/>
      <c r="AR8" s="963"/>
      <c r="AS8" s="1046"/>
      <c r="AT8" s="963"/>
      <c r="AU8" s="1046"/>
      <c r="AV8" s="1047"/>
      <c r="AW8" s="1048"/>
      <c r="AX8" s="963"/>
      <c r="AY8" s="1046"/>
      <c r="AZ8" s="963"/>
      <c r="BA8" s="1046"/>
      <c r="BB8" s="963"/>
      <c r="BC8" s="1046"/>
      <c r="BD8" s="963"/>
      <c r="BE8" s="1046"/>
      <c r="BF8" s="963"/>
      <c r="BG8" s="1046"/>
      <c r="BH8" s="963"/>
      <c r="BI8" s="1046"/>
      <c r="BJ8" s="963"/>
      <c r="BK8" s="1046"/>
      <c r="BL8" s="963"/>
      <c r="BM8" s="1046"/>
      <c r="BN8" s="963"/>
      <c r="BO8" s="1046"/>
      <c r="BP8" s="1047"/>
      <c r="BR8" s="173"/>
      <c r="BU8" s="953" t="s">
        <v>264</v>
      </c>
      <c r="BV8" s="954"/>
      <c r="BW8" s="954"/>
      <c r="BX8" s="954"/>
      <c r="BY8" s="954"/>
      <c r="BZ8" s="954"/>
      <c r="CA8" s="955"/>
      <c r="CB8" s="375">
        <f>COUNTA(CC8:CV8)</f>
        <v>6</v>
      </c>
      <c r="CC8" s="956" t="s">
        <v>461</v>
      </c>
      <c r="CD8" s="957"/>
      <c r="CE8" s="956" t="s">
        <v>462</v>
      </c>
      <c r="CF8" s="957"/>
      <c r="CG8" s="956" t="s">
        <v>463</v>
      </c>
      <c r="CH8" s="957"/>
      <c r="CI8" s="956" t="s">
        <v>464</v>
      </c>
      <c r="CJ8" s="957"/>
      <c r="CK8" s="956" t="s">
        <v>465</v>
      </c>
      <c r="CL8" s="957"/>
      <c r="CM8" s="956" t="s">
        <v>466</v>
      </c>
      <c r="CN8" s="957"/>
      <c r="CO8" s="961"/>
      <c r="CP8" s="962"/>
      <c r="CQ8" s="961"/>
      <c r="CR8" s="962"/>
      <c r="CS8" s="961"/>
      <c r="CT8" s="962"/>
      <c r="CU8" s="963"/>
      <c r="CV8" s="964"/>
    </row>
    <row r="9" spans="1:101" ht="9" customHeight="1" thickTop="1" thickBot="1" x14ac:dyDescent="0.6">
      <c r="A9" s="586"/>
      <c r="B9" s="586"/>
      <c r="C9" s="586"/>
      <c r="D9" s="586"/>
      <c r="E9" s="586"/>
      <c r="F9" s="586"/>
      <c r="G9" s="586"/>
      <c r="H9" s="588"/>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7"/>
      <c r="AY9" s="587"/>
      <c r="AZ9" s="587"/>
      <c r="BA9" s="587"/>
      <c r="BB9" s="587"/>
      <c r="BC9" s="587"/>
      <c r="BD9" s="587"/>
      <c r="BE9" s="587"/>
      <c r="BF9" s="587"/>
      <c r="BG9" s="587"/>
      <c r="BH9" s="587"/>
      <c r="BI9" s="587"/>
      <c r="BJ9" s="587"/>
      <c r="BK9" s="587"/>
      <c r="BL9" s="587"/>
      <c r="BM9" s="587"/>
      <c r="BN9" s="587"/>
      <c r="BO9" s="587"/>
      <c r="BP9" s="587"/>
      <c r="BR9" s="173"/>
      <c r="BU9" s="586"/>
      <c r="BV9" s="586"/>
      <c r="BW9" s="586"/>
      <c r="BX9" s="586"/>
      <c r="BY9" s="586"/>
      <c r="BZ9" s="586"/>
      <c r="CA9" s="586"/>
      <c r="CB9" s="589"/>
      <c r="CC9" s="590"/>
      <c r="CD9" s="590"/>
      <c r="CE9" s="590"/>
      <c r="CF9" s="590"/>
      <c r="CG9" s="590"/>
      <c r="CH9" s="590"/>
      <c r="CI9" s="590"/>
      <c r="CJ9" s="590"/>
      <c r="CK9" s="590"/>
      <c r="CL9" s="590"/>
      <c r="CM9" s="590"/>
      <c r="CN9" s="590"/>
      <c r="CO9" s="587"/>
      <c r="CP9" s="587"/>
      <c r="CQ9" s="587"/>
      <c r="CR9" s="587"/>
      <c r="CS9" s="587"/>
      <c r="CT9" s="587"/>
      <c r="CU9" s="587"/>
      <c r="CV9" s="587"/>
    </row>
    <row r="10" spans="1:101" ht="21" customHeight="1" thickTop="1" x14ac:dyDescent="0.55000000000000004">
      <c r="A10" s="930" t="s">
        <v>288</v>
      </c>
      <c r="B10" s="931"/>
      <c r="C10" s="931"/>
      <c r="D10" s="931"/>
      <c r="E10" s="931"/>
      <c r="F10" s="931"/>
      <c r="G10" s="932"/>
      <c r="H10" s="570">
        <f>SUM(I10:BP10)</f>
        <v>0</v>
      </c>
      <c r="I10" s="1021"/>
      <c r="J10" s="958"/>
      <c r="K10" s="1019"/>
      <c r="L10" s="958"/>
      <c r="M10" s="1019"/>
      <c r="N10" s="958"/>
      <c r="O10" s="1019"/>
      <c r="P10" s="958"/>
      <c r="Q10" s="1019"/>
      <c r="R10" s="958"/>
      <c r="S10" s="1019"/>
      <c r="T10" s="958"/>
      <c r="U10" s="1019"/>
      <c r="V10" s="958"/>
      <c r="W10" s="1019"/>
      <c r="X10" s="958"/>
      <c r="Y10" s="1019"/>
      <c r="Z10" s="958"/>
      <c r="AA10" s="1019"/>
      <c r="AB10" s="1020"/>
      <c r="AC10" s="1062"/>
      <c r="AD10" s="958"/>
      <c r="AE10" s="1019"/>
      <c r="AF10" s="958"/>
      <c r="AG10" s="1019"/>
      <c r="AH10" s="958"/>
      <c r="AI10" s="1019"/>
      <c r="AJ10" s="958"/>
      <c r="AK10" s="1019"/>
      <c r="AL10" s="958"/>
      <c r="AM10" s="1062"/>
      <c r="AN10" s="958"/>
      <c r="AO10" s="1019"/>
      <c r="AP10" s="958"/>
      <c r="AQ10" s="1019"/>
      <c r="AR10" s="958"/>
      <c r="AS10" s="1019"/>
      <c r="AT10" s="958"/>
      <c r="AU10" s="1019"/>
      <c r="AV10" s="1020"/>
      <c r="AW10" s="1062"/>
      <c r="AX10" s="958"/>
      <c r="AY10" s="1019"/>
      <c r="AZ10" s="958"/>
      <c r="BA10" s="1019"/>
      <c r="BB10" s="958"/>
      <c r="BC10" s="1019"/>
      <c r="BD10" s="958"/>
      <c r="BE10" s="1019"/>
      <c r="BF10" s="958"/>
      <c r="BG10" s="1019"/>
      <c r="BH10" s="958"/>
      <c r="BI10" s="1019"/>
      <c r="BJ10" s="958"/>
      <c r="BK10" s="1019"/>
      <c r="BL10" s="958"/>
      <c r="BM10" s="1019"/>
      <c r="BN10" s="958"/>
      <c r="BO10" s="1019"/>
      <c r="BP10" s="1020"/>
      <c r="BR10" s="173"/>
      <c r="BU10" s="930" t="s">
        <v>288</v>
      </c>
      <c r="BV10" s="931"/>
      <c r="BW10" s="931"/>
      <c r="BX10" s="931"/>
      <c r="BY10" s="931"/>
      <c r="BZ10" s="931"/>
      <c r="CA10" s="932"/>
      <c r="CB10" s="284">
        <f>SUM(CC10:CV10)</f>
        <v>100</v>
      </c>
      <c r="CC10" s="933">
        <v>40</v>
      </c>
      <c r="CD10" s="934"/>
      <c r="CE10" s="933">
        <v>20</v>
      </c>
      <c r="CF10" s="934"/>
      <c r="CG10" s="933">
        <v>10</v>
      </c>
      <c r="CH10" s="934"/>
      <c r="CI10" s="933">
        <v>10</v>
      </c>
      <c r="CJ10" s="934"/>
      <c r="CK10" s="933">
        <v>5</v>
      </c>
      <c r="CL10" s="934"/>
      <c r="CM10" s="933">
        <v>15</v>
      </c>
      <c r="CN10" s="934"/>
      <c r="CO10" s="958"/>
      <c r="CP10" s="959"/>
      <c r="CQ10" s="958"/>
      <c r="CR10" s="959"/>
      <c r="CS10" s="958"/>
      <c r="CT10" s="959"/>
      <c r="CU10" s="958"/>
      <c r="CV10" s="960"/>
    </row>
    <row r="11" spans="1:101" ht="21" customHeight="1" x14ac:dyDescent="0.55000000000000004">
      <c r="A11" s="948" t="s">
        <v>289</v>
      </c>
      <c r="B11" s="949"/>
      <c r="C11" s="949"/>
      <c r="D11" s="949"/>
      <c r="E11" s="949"/>
      <c r="F11" s="949"/>
      <c r="G11" s="1008"/>
      <c r="H11" s="571">
        <f>SUM(I11:BP11)</f>
        <v>0</v>
      </c>
      <c r="I11" s="1009"/>
      <c r="J11" s="998"/>
      <c r="K11" s="996"/>
      <c r="L11" s="998"/>
      <c r="M11" s="996"/>
      <c r="N11" s="998"/>
      <c r="O11" s="996"/>
      <c r="P11" s="998"/>
      <c r="Q11" s="996"/>
      <c r="R11" s="998"/>
      <c r="S11" s="996"/>
      <c r="T11" s="998"/>
      <c r="U11" s="996"/>
      <c r="V11" s="998"/>
      <c r="W11" s="996"/>
      <c r="X11" s="998"/>
      <c r="Y11" s="996"/>
      <c r="Z11" s="998"/>
      <c r="AA11" s="996"/>
      <c r="AB11" s="997"/>
      <c r="AC11" s="1061"/>
      <c r="AD11" s="998"/>
      <c r="AE11" s="996"/>
      <c r="AF11" s="998"/>
      <c r="AG11" s="996"/>
      <c r="AH11" s="998"/>
      <c r="AI11" s="996"/>
      <c r="AJ11" s="998"/>
      <c r="AK11" s="996"/>
      <c r="AL11" s="998"/>
      <c r="AM11" s="1061"/>
      <c r="AN11" s="998"/>
      <c r="AO11" s="996"/>
      <c r="AP11" s="998"/>
      <c r="AQ11" s="996"/>
      <c r="AR11" s="998"/>
      <c r="AS11" s="996"/>
      <c r="AT11" s="998"/>
      <c r="AU11" s="996"/>
      <c r="AV11" s="997"/>
      <c r="AW11" s="1061"/>
      <c r="AX11" s="998"/>
      <c r="AY11" s="996"/>
      <c r="AZ11" s="998"/>
      <c r="BA11" s="996"/>
      <c r="BB11" s="998"/>
      <c r="BC11" s="996"/>
      <c r="BD11" s="998"/>
      <c r="BE11" s="996"/>
      <c r="BF11" s="998"/>
      <c r="BG11" s="996"/>
      <c r="BH11" s="998"/>
      <c r="BI11" s="996"/>
      <c r="BJ11" s="998"/>
      <c r="BK11" s="996"/>
      <c r="BL11" s="998"/>
      <c r="BM11" s="996"/>
      <c r="BN11" s="998"/>
      <c r="BO11" s="996"/>
      <c r="BP11" s="997"/>
      <c r="BR11" s="173"/>
      <c r="BU11" s="948" t="s">
        <v>289</v>
      </c>
      <c r="BV11" s="949"/>
      <c r="BW11" s="949"/>
      <c r="BX11" s="949"/>
      <c r="BY11" s="949"/>
      <c r="BZ11" s="949"/>
      <c r="CA11" s="949"/>
      <c r="CB11" s="285">
        <f>SUM(CC11:CV11)</f>
        <v>100</v>
      </c>
      <c r="CC11" s="950">
        <v>40</v>
      </c>
      <c r="CD11" s="951"/>
      <c r="CE11" s="935">
        <v>20</v>
      </c>
      <c r="CF11" s="935"/>
      <c r="CG11" s="935">
        <v>10</v>
      </c>
      <c r="CH11" s="935"/>
      <c r="CI11" s="935">
        <v>10</v>
      </c>
      <c r="CJ11" s="935"/>
      <c r="CK11" s="935">
        <v>5</v>
      </c>
      <c r="CL11" s="935"/>
      <c r="CM11" s="935">
        <v>15</v>
      </c>
      <c r="CN11" s="935"/>
      <c r="CO11" s="922"/>
      <c r="CP11" s="922"/>
      <c r="CQ11" s="922"/>
      <c r="CR11" s="922"/>
      <c r="CS11" s="922"/>
      <c r="CT11" s="922"/>
      <c r="CU11" s="922"/>
      <c r="CV11" s="923"/>
    </row>
    <row r="12" spans="1:101" ht="21" customHeight="1" x14ac:dyDescent="0.55000000000000004">
      <c r="A12" s="948" t="s">
        <v>290</v>
      </c>
      <c r="B12" s="949"/>
      <c r="C12" s="949"/>
      <c r="D12" s="949"/>
      <c r="E12" s="949"/>
      <c r="F12" s="949"/>
      <c r="G12" s="1008"/>
      <c r="H12" s="571">
        <f>SUM(I12:BP12)</f>
        <v>0</v>
      </c>
      <c r="I12" s="1009"/>
      <c r="J12" s="998"/>
      <c r="K12" s="996"/>
      <c r="L12" s="998"/>
      <c r="M12" s="996"/>
      <c r="N12" s="998"/>
      <c r="O12" s="996"/>
      <c r="P12" s="998"/>
      <c r="Q12" s="996"/>
      <c r="R12" s="998"/>
      <c r="S12" s="996"/>
      <c r="T12" s="998"/>
      <c r="U12" s="996"/>
      <c r="V12" s="998"/>
      <c r="W12" s="996"/>
      <c r="X12" s="998"/>
      <c r="Y12" s="996"/>
      <c r="Z12" s="998"/>
      <c r="AA12" s="996"/>
      <c r="AB12" s="997"/>
      <c r="AC12" s="1061"/>
      <c r="AD12" s="998"/>
      <c r="AE12" s="996"/>
      <c r="AF12" s="998"/>
      <c r="AG12" s="996"/>
      <c r="AH12" s="998"/>
      <c r="AI12" s="996"/>
      <c r="AJ12" s="998"/>
      <c r="AK12" s="996"/>
      <c r="AL12" s="998"/>
      <c r="AM12" s="1061"/>
      <c r="AN12" s="998"/>
      <c r="AO12" s="996"/>
      <c r="AP12" s="998"/>
      <c r="AQ12" s="996"/>
      <c r="AR12" s="998"/>
      <c r="AS12" s="996"/>
      <c r="AT12" s="998"/>
      <c r="AU12" s="996"/>
      <c r="AV12" s="997"/>
      <c r="AW12" s="1061"/>
      <c r="AX12" s="998"/>
      <c r="AY12" s="996"/>
      <c r="AZ12" s="998"/>
      <c r="BA12" s="996"/>
      <c r="BB12" s="998"/>
      <c r="BC12" s="996"/>
      <c r="BD12" s="998"/>
      <c r="BE12" s="996"/>
      <c r="BF12" s="998"/>
      <c r="BG12" s="996"/>
      <c r="BH12" s="998"/>
      <c r="BI12" s="996"/>
      <c r="BJ12" s="998"/>
      <c r="BK12" s="996"/>
      <c r="BL12" s="998"/>
      <c r="BM12" s="996"/>
      <c r="BN12" s="998"/>
      <c r="BO12" s="996"/>
      <c r="BP12" s="997"/>
      <c r="BR12" s="173"/>
      <c r="BU12" s="948" t="s">
        <v>290</v>
      </c>
      <c r="BV12" s="949"/>
      <c r="BW12" s="949"/>
      <c r="BX12" s="949"/>
      <c r="BY12" s="949"/>
      <c r="BZ12" s="949"/>
      <c r="CA12" s="949"/>
      <c r="CB12" s="285">
        <f t="shared" ref="CB12:CB13" si="0">SUM(CC12:CV12)</f>
        <v>70</v>
      </c>
      <c r="CC12" s="950">
        <v>30</v>
      </c>
      <c r="CD12" s="951"/>
      <c r="CE12" s="935">
        <v>10</v>
      </c>
      <c r="CF12" s="935"/>
      <c r="CG12" s="935">
        <v>5</v>
      </c>
      <c r="CH12" s="935"/>
      <c r="CI12" s="935">
        <v>10</v>
      </c>
      <c r="CJ12" s="935"/>
      <c r="CK12" s="935">
        <v>5</v>
      </c>
      <c r="CL12" s="935"/>
      <c r="CM12" s="935">
        <v>10</v>
      </c>
      <c r="CN12" s="935"/>
      <c r="CO12" s="922"/>
      <c r="CP12" s="922"/>
      <c r="CQ12" s="922"/>
      <c r="CR12" s="922"/>
      <c r="CS12" s="922"/>
      <c r="CT12" s="922"/>
      <c r="CU12" s="922"/>
      <c r="CV12" s="923"/>
    </row>
    <row r="13" spans="1:101" ht="21" customHeight="1" thickBot="1" x14ac:dyDescent="0.6">
      <c r="A13" s="1022" t="s">
        <v>308</v>
      </c>
      <c r="B13" s="1023"/>
      <c r="C13" s="1023"/>
      <c r="D13" s="1023"/>
      <c r="E13" s="1023"/>
      <c r="F13" s="1023"/>
      <c r="G13" s="1024"/>
      <c r="H13" s="571">
        <f>SUM(I13:BP13)</f>
        <v>0</v>
      </c>
      <c r="I13" s="1025"/>
      <c r="J13" s="1000"/>
      <c r="K13" s="999"/>
      <c r="L13" s="1000"/>
      <c r="M13" s="999"/>
      <c r="N13" s="1000"/>
      <c r="O13" s="999"/>
      <c r="P13" s="1000"/>
      <c r="Q13" s="999"/>
      <c r="R13" s="1000"/>
      <c r="S13" s="999"/>
      <c r="T13" s="1000"/>
      <c r="U13" s="999"/>
      <c r="V13" s="1000"/>
      <c r="W13" s="999"/>
      <c r="X13" s="1000"/>
      <c r="Y13" s="999"/>
      <c r="Z13" s="1000"/>
      <c r="AA13" s="999"/>
      <c r="AB13" s="1010"/>
      <c r="AC13" s="1059"/>
      <c r="AD13" s="1000"/>
      <c r="AE13" s="999"/>
      <c r="AF13" s="1000"/>
      <c r="AG13" s="999"/>
      <c r="AH13" s="1000"/>
      <c r="AI13" s="999"/>
      <c r="AJ13" s="1000"/>
      <c r="AK13" s="999"/>
      <c r="AL13" s="1000"/>
      <c r="AM13" s="1059"/>
      <c r="AN13" s="1000"/>
      <c r="AO13" s="999"/>
      <c r="AP13" s="1000"/>
      <c r="AQ13" s="999"/>
      <c r="AR13" s="1000"/>
      <c r="AS13" s="999"/>
      <c r="AT13" s="1000"/>
      <c r="AU13" s="999"/>
      <c r="AV13" s="1010"/>
      <c r="AW13" s="1059"/>
      <c r="AX13" s="1000"/>
      <c r="AY13" s="999"/>
      <c r="AZ13" s="1000"/>
      <c r="BA13" s="999"/>
      <c r="BB13" s="1000"/>
      <c r="BC13" s="999"/>
      <c r="BD13" s="1000"/>
      <c r="BE13" s="999"/>
      <c r="BF13" s="1000"/>
      <c r="BG13" s="999"/>
      <c r="BH13" s="1000"/>
      <c r="BI13" s="999"/>
      <c r="BJ13" s="1000"/>
      <c r="BK13" s="999"/>
      <c r="BL13" s="1000"/>
      <c r="BM13" s="999"/>
      <c r="BN13" s="1000"/>
      <c r="BO13" s="999"/>
      <c r="BP13" s="1010"/>
      <c r="BR13" s="173"/>
      <c r="BU13" s="948" t="s">
        <v>308</v>
      </c>
      <c r="BV13" s="949"/>
      <c r="BW13" s="949"/>
      <c r="BX13" s="949"/>
      <c r="BY13" s="949"/>
      <c r="BZ13" s="949"/>
      <c r="CA13" s="949"/>
      <c r="CB13" s="285">
        <f t="shared" si="0"/>
        <v>6</v>
      </c>
      <c r="CC13" s="950">
        <v>1</v>
      </c>
      <c r="CD13" s="951"/>
      <c r="CE13" s="935">
        <v>1</v>
      </c>
      <c r="CF13" s="935"/>
      <c r="CG13" s="935">
        <v>1</v>
      </c>
      <c r="CH13" s="935"/>
      <c r="CI13" s="935">
        <v>1</v>
      </c>
      <c r="CJ13" s="935"/>
      <c r="CK13" s="935">
        <v>1</v>
      </c>
      <c r="CL13" s="935"/>
      <c r="CM13" s="935">
        <v>1</v>
      </c>
      <c r="CN13" s="935"/>
      <c r="CO13" s="922"/>
      <c r="CP13" s="922"/>
      <c r="CQ13" s="922"/>
      <c r="CR13" s="922"/>
      <c r="CS13" s="922"/>
      <c r="CT13" s="922"/>
      <c r="CU13" s="922"/>
      <c r="CV13" s="923"/>
    </row>
    <row r="14" spans="1:101" ht="21" customHeight="1" thickTop="1" x14ac:dyDescent="0.55000000000000004">
      <c r="A14" s="941" t="s">
        <v>265</v>
      </c>
      <c r="B14" s="943" t="s">
        <v>266</v>
      </c>
      <c r="C14" s="1011" t="s">
        <v>267</v>
      </c>
      <c r="D14" s="1012"/>
      <c r="E14" s="1012"/>
      <c r="F14" s="1012"/>
      <c r="G14" s="1013"/>
      <c r="H14" s="572"/>
      <c r="I14" s="1014"/>
      <c r="J14" s="936"/>
      <c r="K14" s="1001"/>
      <c r="L14" s="936"/>
      <c r="M14" s="1001"/>
      <c r="N14" s="936"/>
      <c r="O14" s="1001"/>
      <c r="P14" s="936"/>
      <c r="Q14" s="1001"/>
      <c r="R14" s="936"/>
      <c r="S14" s="1001"/>
      <c r="T14" s="936"/>
      <c r="U14" s="1001"/>
      <c r="V14" s="936"/>
      <c r="W14" s="1001"/>
      <c r="X14" s="936"/>
      <c r="Y14" s="1001"/>
      <c r="Z14" s="936"/>
      <c r="AA14" s="1001"/>
      <c r="AB14" s="1002"/>
      <c r="AC14" s="1060"/>
      <c r="AD14" s="936"/>
      <c r="AE14" s="1001"/>
      <c r="AF14" s="936"/>
      <c r="AG14" s="1001"/>
      <c r="AH14" s="936"/>
      <c r="AI14" s="1001"/>
      <c r="AJ14" s="936"/>
      <c r="AK14" s="1001"/>
      <c r="AL14" s="936"/>
      <c r="AM14" s="1060"/>
      <c r="AN14" s="936"/>
      <c r="AO14" s="1001"/>
      <c r="AP14" s="936"/>
      <c r="AQ14" s="1001"/>
      <c r="AR14" s="936"/>
      <c r="AS14" s="1001"/>
      <c r="AT14" s="936"/>
      <c r="AU14" s="1001"/>
      <c r="AV14" s="1002"/>
      <c r="AW14" s="1060"/>
      <c r="AX14" s="936"/>
      <c r="AY14" s="1001"/>
      <c r="AZ14" s="936"/>
      <c r="BA14" s="1001"/>
      <c r="BB14" s="936"/>
      <c r="BC14" s="1001"/>
      <c r="BD14" s="936"/>
      <c r="BE14" s="1001"/>
      <c r="BF14" s="936"/>
      <c r="BG14" s="1001"/>
      <c r="BH14" s="936"/>
      <c r="BI14" s="1001"/>
      <c r="BJ14" s="936"/>
      <c r="BK14" s="1001"/>
      <c r="BL14" s="936"/>
      <c r="BM14" s="1001"/>
      <c r="BN14" s="936"/>
      <c r="BO14" s="1001"/>
      <c r="BP14" s="1002"/>
      <c r="BR14" s="173"/>
      <c r="BU14" s="941" t="s">
        <v>265</v>
      </c>
      <c r="BV14" s="943" t="s">
        <v>266</v>
      </c>
      <c r="BW14" s="944" t="s">
        <v>267</v>
      </c>
      <c r="BX14" s="945"/>
      <c r="BY14" s="945"/>
      <c r="BZ14" s="945"/>
      <c r="CA14" s="946"/>
      <c r="CB14" s="325"/>
      <c r="CC14" s="947">
        <v>340000</v>
      </c>
      <c r="CD14" s="939"/>
      <c r="CE14" s="939">
        <v>252000</v>
      </c>
      <c r="CF14" s="939"/>
      <c r="CG14" s="939">
        <v>215000</v>
      </c>
      <c r="CH14" s="939"/>
      <c r="CI14" s="939">
        <v>200000</v>
      </c>
      <c r="CJ14" s="939"/>
      <c r="CK14" s="940">
        <v>150000</v>
      </c>
      <c r="CL14" s="939"/>
      <c r="CM14" s="940">
        <v>215000</v>
      </c>
      <c r="CN14" s="939"/>
      <c r="CO14" s="936"/>
      <c r="CP14" s="937"/>
      <c r="CQ14" s="936"/>
      <c r="CR14" s="937"/>
      <c r="CS14" s="936"/>
      <c r="CT14" s="937"/>
      <c r="CU14" s="937"/>
      <c r="CV14" s="938"/>
    </row>
    <row r="15" spans="1:101" ht="21" customHeight="1" x14ac:dyDescent="0.55000000000000004">
      <c r="A15" s="942"/>
      <c r="B15" s="853"/>
      <c r="C15" s="924" t="s">
        <v>268</v>
      </c>
      <c r="D15" s="992"/>
      <c r="E15" s="992"/>
      <c r="F15" s="992"/>
      <c r="G15" s="993"/>
      <c r="H15" s="330"/>
      <c r="I15" s="991"/>
      <c r="J15" s="916"/>
      <c r="K15" s="985"/>
      <c r="L15" s="916"/>
      <c r="M15" s="985"/>
      <c r="N15" s="916"/>
      <c r="O15" s="985"/>
      <c r="P15" s="916"/>
      <c r="Q15" s="985"/>
      <c r="R15" s="916"/>
      <c r="S15" s="985"/>
      <c r="T15" s="916"/>
      <c r="U15" s="985"/>
      <c r="V15" s="916"/>
      <c r="W15" s="985"/>
      <c r="X15" s="916"/>
      <c r="Y15" s="985"/>
      <c r="Z15" s="916"/>
      <c r="AA15" s="985"/>
      <c r="AB15" s="986"/>
      <c r="AC15" s="1058"/>
      <c r="AD15" s="916"/>
      <c r="AE15" s="985"/>
      <c r="AF15" s="916"/>
      <c r="AG15" s="985"/>
      <c r="AH15" s="916"/>
      <c r="AI15" s="985"/>
      <c r="AJ15" s="916"/>
      <c r="AK15" s="985"/>
      <c r="AL15" s="916"/>
      <c r="AM15" s="1058"/>
      <c r="AN15" s="916"/>
      <c r="AO15" s="985"/>
      <c r="AP15" s="916"/>
      <c r="AQ15" s="985"/>
      <c r="AR15" s="916"/>
      <c r="AS15" s="985"/>
      <c r="AT15" s="916"/>
      <c r="AU15" s="985"/>
      <c r="AV15" s="986"/>
      <c r="AW15" s="1058"/>
      <c r="AX15" s="916"/>
      <c r="AY15" s="985"/>
      <c r="AZ15" s="916"/>
      <c r="BA15" s="985"/>
      <c r="BB15" s="916"/>
      <c r="BC15" s="985"/>
      <c r="BD15" s="916"/>
      <c r="BE15" s="985"/>
      <c r="BF15" s="916"/>
      <c r="BG15" s="985"/>
      <c r="BH15" s="916"/>
      <c r="BI15" s="985"/>
      <c r="BJ15" s="916"/>
      <c r="BK15" s="985"/>
      <c r="BL15" s="916"/>
      <c r="BM15" s="985"/>
      <c r="BN15" s="916"/>
      <c r="BO15" s="985"/>
      <c r="BP15" s="986"/>
      <c r="BR15" s="173"/>
      <c r="BU15" s="942"/>
      <c r="BV15" s="853"/>
      <c r="BW15" s="846" t="s">
        <v>268</v>
      </c>
      <c r="BX15" s="846"/>
      <c r="BY15" s="846"/>
      <c r="BZ15" s="846"/>
      <c r="CA15" s="924"/>
      <c r="CB15" s="327"/>
      <c r="CC15" s="914">
        <v>30000</v>
      </c>
      <c r="CD15" s="915"/>
      <c r="CE15" s="914">
        <v>150000</v>
      </c>
      <c r="CF15" s="915"/>
      <c r="CG15" s="914">
        <v>8000</v>
      </c>
      <c r="CH15" s="915"/>
      <c r="CI15" s="914">
        <v>8000</v>
      </c>
      <c r="CJ15" s="915"/>
      <c r="CK15" s="914">
        <v>2000</v>
      </c>
      <c r="CL15" s="915"/>
      <c r="CM15" s="914">
        <v>10000</v>
      </c>
      <c r="CN15" s="915"/>
      <c r="CO15" s="916"/>
      <c r="CP15" s="917"/>
      <c r="CQ15" s="916"/>
      <c r="CR15" s="917"/>
      <c r="CS15" s="916"/>
      <c r="CT15" s="917"/>
      <c r="CU15" s="918"/>
      <c r="CV15" s="919"/>
    </row>
    <row r="16" spans="1:101" ht="21" customHeight="1" x14ac:dyDescent="0.55000000000000004">
      <c r="A16" s="942"/>
      <c r="B16" s="853"/>
      <c r="C16" s="924" t="s">
        <v>269</v>
      </c>
      <c r="D16" s="992"/>
      <c r="E16" s="992"/>
      <c r="F16" s="992"/>
      <c r="G16" s="993"/>
      <c r="H16" s="330"/>
      <c r="I16" s="991"/>
      <c r="J16" s="916"/>
      <c r="K16" s="985"/>
      <c r="L16" s="916"/>
      <c r="M16" s="985"/>
      <c r="N16" s="916"/>
      <c r="O16" s="985"/>
      <c r="P16" s="916"/>
      <c r="Q16" s="985"/>
      <c r="R16" s="916"/>
      <c r="S16" s="985"/>
      <c r="T16" s="916"/>
      <c r="U16" s="985"/>
      <c r="V16" s="916"/>
      <c r="W16" s="985"/>
      <c r="X16" s="916"/>
      <c r="Y16" s="985"/>
      <c r="Z16" s="916"/>
      <c r="AA16" s="985"/>
      <c r="AB16" s="986"/>
      <c r="AC16" s="1058"/>
      <c r="AD16" s="916"/>
      <c r="AE16" s="985"/>
      <c r="AF16" s="916"/>
      <c r="AG16" s="985"/>
      <c r="AH16" s="916"/>
      <c r="AI16" s="985"/>
      <c r="AJ16" s="916"/>
      <c r="AK16" s="985"/>
      <c r="AL16" s="916"/>
      <c r="AM16" s="1058"/>
      <c r="AN16" s="916"/>
      <c r="AO16" s="985"/>
      <c r="AP16" s="916"/>
      <c r="AQ16" s="985"/>
      <c r="AR16" s="916"/>
      <c r="AS16" s="985"/>
      <c r="AT16" s="916"/>
      <c r="AU16" s="985"/>
      <c r="AV16" s="986"/>
      <c r="AW16" s="1058"/>
      <c r="AX16" s="916"/>
      <c r="AY16" s="985"/>
      <c r="AZ16" s="916"/>
      <c r="BA16" s="985"/>
      <c r="BB16" s="916"/>
      <c r="BC16" s="985"/>
      <c r="BD16" s="916"/>
      <c r="BE16" s="985"/>
      <c r="BF16" s="916"/>
      <c r="BG16" s="985"/>
      <c r="BH16" s="916"/>
      <c r="BI16" s="985"/>
      <c r="BJ16" s="916"/>
      <c r="BK16" s="985"/>
      <c r="BL16" s="916"/>
      <c r="BM16" s="985"/>
      <c r="BN16" s="916"/>
      <c r="BO16" s="985"/>
      <c r="BP16" s="986"/>
      <c r="BR16" s="173"/>
      <c r="BU16" s="942"/>
      <c r="BV16" s="853"/>
      <c r="BW16" s="846" t="s">
        <v>269</v>
      </c>
      <c r="BX16" s="846"/>
      <c r="BY16" s="846"/>
      <c r="BZ16" s="846"/>
      <c r="CA16" s="924"/>
      <c r="CB16" s="327"/>
      <c r="CC16" s="925">
        <v>50000</v>
      </c>
      <c r="CD16" s="915"/>
      <c r="CE16" s="914">
        <v>30000</v>
      </c>
      <c r="CF16" s="915"/>
      <c r="CG16" s="914">
        <v>20000</v>
      </c>
      <c r="CH16" s="915"/>
      <c r="CI16" s="914">
        <v>10000</v>
      </c>
      <c r="CJ16" s="915"/>
      <c r="CK16" s="914">
        <v>5000</v>
      </c>
      <c r="CL16" s="915"/>
      <c r="CM16" s="914">
        <v>15000</v>
      </c>
      <c r="CN16" s="915"/>
      <c r="CO16" s="916"/>
      <c r="CP16" s="917"/>
      <c r="CQ16" s="916"/>
      <c r="CR16" s="917"/>
      <c r="CS16" s="916"/>
      <c r="CT16" s="917"/>
      <c r="CU16" s="918"/>
      <c r="CV16" s="919"/>
    </row>
    <row r="17" spans="1:100" ht="21" customHeight="1" x14ac:dyDescent="0.55000000000000004">
      <c r="A17" s="942"/>
      <c r="B17" s="853"/>
      <c r="C17" s="924" t="s">
        <v>270</v>
      </c>
      <c r="D17" s="992"/>
      <c r="E17" s="992"/>
      <c r="F17" s="992"/>
      <c r="G17" s="993"/>
      <c r="H17" s="330"/>
      <c r="I17" s="991"/>
      <c r="J17" s="916"/>
      <c r="K17" s="985"/>
      <c r="L17" s="916"/>
      <c r="M17" s="985"/>
      <c r="N17" s="916"/>
      <c r="O17" s="985"/>
      <c r="P17" s="916"/>
      <c r="Q17" s="985"/>
      <c r="R17" s="916"/>
      <c r="S17" s="985"/>
      <c r="T17" s="916"/>
      <c r="U17" s="985"/>
      <c r="V17" s="916"/>
      <c r="W17" s="985"/>
      <c r="X17" s="916"/>
      <c r="Y17" s="985"/>
      <c r="Z17" s="916"/>
      <c r="AA17" s="985"/>
      <c r="AB17" s="986"/>
      <c r="AC17" s="1058"/>
      <c r="AD17" s="916"/>
      <c r="AE17" s="985"/>
      <c r="AF17" s="916"/>
      <c r="AG17" s="985"/>
      <c r="AH17" s="916"/>
      <c r="AI17" s="985"/>
      <c r="AJ17" s="916"/>
      <c r="AK17" s="985"/>
      <c r="AL17" s="916"/>
      <c r="AM17" s="1058"/>
      <c r="AN17" s="916"/>
      <c r="AO17" s="985"/>
      <c r="AP17" s="916"/>
      <c r="AQ17" s="985"/>
      <c r="AR17" s="916"/>
      <c r="AS17" s="985"/>
      <c r="AT17" s="916"/>
      <c r="AU17" s="985"/>
      <c r="AV17" s="986"/>
      <c r="AW17" s="1058"/>
      <c r="AX17" s="916"/>
      <c r="AY17" s="985"/>
      <c r="AZ17" s="916"/>
      <c r="BA17" s="985"/>
      <c r="BB17" s="916"/>
      <c r="BC17" s="985"/>
      <c r="BD17" s="916"/>
      <c r="BE17" s="985"/>
      <c r="BF17" s="916"/>
      <c r="BG17" s="985"/>
      <c r="BH17" s="916"/>
      <c r="BI17" s="985"/>
      <c r="BJ17" s="916"/>
      <c r="BK17" s="985"/>
      <c r="BL17" s="916"/>
      <c r="BM17" s="985"/>
      <c r="BN17" s="916"/>
      <c r="BO17" s="985"/>
      <c r="BP17" s="986"/>
      <c r="BR17" s="173"/>
      <c r="BU17" s="942"/>
      <c r="BV17" s="853"/>
      <c r="BW17" s="846" t="s">
        <v>270</v>
      </c>
      <c r="BX17" s="846"/>
      <c r="BY17" s="846"/>
      <c r="BZ17" s="846"/>
      <c r="CA17" s="924"/>
      <c r="CB17" s="327"/>
      <c r="CC17" s="914">
        <v>100000</v>
      </c>
      <c r="CD17" s="915"/>
      <c r="CE17" s="914">
        <v>8000</v>
      </c>
      <c r="CF17" s="915"/>
      <c r="CG17" s="926"/>
      <c r="CH17" s="927"/>
      <c r="CI17" s="926"/>
      <c r="CJ17" s="927"/>
      <c r="CK17" s="926"/>
      <c r="CL17" s="927"/>
      <c r="CM17" s="914">
        <v>8000</v>
      </c>
      <c r="CN17" s="915"/>
      <c r="CO17" s="916"/>
      <c r="CP17" s="917"/>
      <c r="CQ17" s="916"/>
      <c r="CR17" s="917"/>
      <c r="CS17" s="916"/>
      <c r="CT17" s="917"/>
      <c r="CU17" s="918"/>
      <c r="CV17" s="919"/>
    </row>
    <row r="18" spans="1:100" ht="21" customHeight="1" x14ac:dyDescent="0.55000000000000004">
      <c r="A18" s="942"/>
      <c r="B18" s="853"/>
      <c r="C18" s="924" t="s">
        <v>271</v>
      </c>
      <c r="D18" s="992"/>
      <c r="E18" s="992"/>
      <c r="F18" s="992"/>
      <c r="G18" s="993"/>
      <c r="H18" s="330"/>
      <c r="I18" s="991"/>
      <c r="J18" s="916"/>
      <c r="K18" s="985"/>
      <c r="L18" s="916"/>
      <c r="M18" s="985"/>
      <c r="N18" s="916"/>
      <c r="O18" s="985"/>
      <c r="P18" s="916"/>
      <c r="Q18" s="985"/>
      <c r="R18" s="916"/>
      <c r="S18" s="985"/>
      <c r="T18" s="916"/>
      <c r="U18" s="985"/>
      <c r="V18" s="916"/>
      <c r="W18" s="985"/>
      <c r="X18" s="916"/>
      <c r="Y18" s="985"/>
      <c r="Z18" s="916"/>
      <c r="AA18" s="985"/>
      <c r="AB18" s="986"/>
      <c r="AC18" s="1058"/>
      <c r="AD18" s="916"/>
      <c r="AE18" s="985"/>
      <c r="AF18" s="916"/>
      <c r="AG18" s="985"/>
      <c r="AH18" s="916"/>
      <c r="AI18" s="985"/>
      <c r="AJ18" s="916"/>
      <c r="AK18" s="985"/>
      <c r="AL18" s="916"/>
      <c r="AM18" s="1058"/>
      <c r="AN18" s="916"/>
      <c r="AO18" s="985"/>
      <c r="AP18" s="916"/>
      <c r="AQ18" s="985"/>
      <c r="AR18" s="916"/>
      <c r="AS18" s="985"/>
      <c r="AT18" s="916"/>
      <c r="AU18" s="985"/>
      <c r="AV18" s="986"/>
      <c r="AW18" s="1058"/>
      <c r="AX18" s="916"/>
      <c r="AY18" s="985"/>
      <c r="AZ18" s="916"/>
      <c r="BA18" s="985"/>
      <c r="BB18" s="916"/>
      <c r="BC18" s="985"/>
      <c r="BD18" s="916"/>
      <c r="BE18" s="985"/>
      <c r="BF18" s="916"/>
      <c r="BG18" s="985"/>
      <c r="BH18" s="916"/>
      <c r="BI18" s="985"/>
      <c r="BJ18" s="916"/>
      <c r="BK18" s="985"/>
      <c r="BL18" s="916"/>
      <c r="BM18" s="985"/>
      <c r="BN18" s="916"/>
      <c r="BO18" s="985"/>
      <c r="BP18" s="986"/>
      <c r="BR18" s="173"/>
      <c r="BU18" s="942"/>
      <c r="BV18" s="853"/>
      <c r="BW18" s="846" t="s">
        <v>271</v>
      </c>
      <c r="BX18" s="846"/>
      <c r="BY18" s="846"/>
      <c r="BZ18" s="846"/>
      <c r="CA18" s="924"/>
      <c r="CB18" s="327"/>
      <c r="CC18" s="925">
        <v>100000</v>
      </c>
      <c r="CD18" s="915"/>
      <c r="CE18" s="915">
        <v>5000</v>
      </c>
      <c r="CF18" s="915"/>
      <c r="CG18" s="926"/>
      <c r="CH18" s="927"/>
      <c r="CI18" s="926"/>
      <c r="CJ18" s="927"/>
      <c r="CK18" s="928"/>
      <c r="CL18" s="927"/>
      <c r="CM18" s="929">
        <v>5000</v>
      </c>
      <c r="CN18" s="915"/>
      <c r="CO18" s="916"/>
      <c r="CP18" s="917"/>
      <c r="CQ18" s="918"/>
      <c r="CR18" s="917"/>
      <c r="CS18" s="918"/>
      <c r="CT18" s="917"/>
      <c r="CU18" s="918"/>
      <c r="CV18" s="919"/>
    </row>
    <row r="19" spans="1:100" ht="21" customHeight="1" x14ac:dyDescent="0.55000000000000004">
      <c r="A19" s="942"/>
      <c r="B19" s="853"/>
      <c r="C19" s="1003" t="s">
        <v>368</v>
      </c>
      <c r="D19" s="1004"/>
      <c r="E19" s="1004"/>
      <c r="F19" s="1004"/>
      <c r="G19" s="1005"/>
      <c r="H19" s="330"/>
      <c r="I19" s="984">
        <f>SUM(I14:J18)</f>
        <v>0</v>
      </c>
      <c r="J19" s="845"/>
      <c r="K19" s="836">
        <f t="shared" ref="K19" si="1">SUM(K14:L18)</f>
        <v>0</v>
      </c>
      <c r="L19" s="845"/>
      <c r="M19" s="836">
        <f t="shared" ref="M19" si="2">SUM(M14:N18)</f>
        <v>0</v>
      </c>
      <c r="N19" s="845"/>
      <c r="O19" s="836">
        <f t="shared" ref="O19" si="3">SUM(O14:P18)</f>
        <v>0</v>
      </c>
      <c r="P19" s="845"/>
      <c r="Q19" s="836">
        <f t="shared" ref="Q19" si="4">SUM(Q14:R18)</f>
        <v>0</v>
      </c>
      <c r="R19" s="845"/>
      <c r="S19" s="836">
        <f t="shared" ref="S19" si="5">SUM(S14:T18)</f>
        <v>0</v>
      </c>
      <c r="T19" s="845"/>
      <c r="U19" s="836">
        <f t="shared" ref="U19" si="6">SUM(U14:V18)</f>
        <v>0</v>
      </c>
      <c r="V19" s="845"/>
      <c r="W19" s="836">
        <f t="shared" ref="W19" si="7">SUM(W14:X18)</f>
        <v>0</v>
      </c>
      <c r="X19" s="845"/>
      <c r="Y19" s="836">
        <f t="shared" ref="Y19" si="8">SUM(Y14:Z18)</f>
        <v>0</v>
      </c>
      <c r="Z19" s="845"/>
      <c r="AA19" s="836">
        <f t="shared" ref="AA19" si="9">SUM(AA14:AB18)</f>
        <v>0</v>
      </c>
      <c r="AB19" s="837"/>
      <c r="AC19" s="1045">
        <f t="shared" ref="AC19" si="10">SUM(AC14:AD18)</f>
        <v>0</v>
      </c>
      <c r="AD19" s="845"/>
      <c r="AE19" s="836">
        <f t="shared" ref="AE19" si="11">SUM(AE14:AF18)</f>
        <v>0</v>
      </c>
      <c r="AF19" s="845"/>
      <c r="AG19" s="836">
        <f t="shared" ref="AG19" si="12">SUM(AG14:AH18)</f>
        <v>0</v>
      </c>
      <c r="AH19" s="845"/>
      <c r="AI19" s="836">
        <f t="shared" ref="AI19" si="13">SUM(AI14:AJ18)</f>
        <v>0</v>
      </c>
      <c r="AJ19" s="845"/>
      <c r="AK19" s="836">
        <f t="shared" ref="AK19" si="14">SUM(AK14:AL18)</f>
        <v>0</v>
      </c>
      <c r="AL19" s="845"/>
      <c r="AM19" s="1045">
        <f>SUM(AM14:AN18)</f>
        <v>0</v>
      </c>
      <c r="AN19" s="845"/>
      <c r="AO19" s="836">
        <f t="shared" ref="AO19" si="15">SUM(AO14:AP18)</f>
        <v>0</v>
      </c>
      <c r="AP19" s="845"/>
      <c r="AQ19" s="836">
        <f t="shared" ref="AQ19" si="16">SUM(AQ14:AR18)</f>
        <v>0</v>
      </c>
      <c r="AR19" s="845"/>
      <c r="AS19" s="836">
        <f t="shared" ref="AS19" si="17">SUM(AS14:AT18)</f>
        <v>0</v>
      </c>
      <c r="AT19" s="845"/>
      <c r="AU19" s="836">
        <f t="shared" ref="AU19" si="18">SUM(AU14:AV18)</f>
        <v>0</v>
      </c>
      <c r="AV19" s="837"/>
      <c r="AW19" s="1045">
        <f>SUM(AW14:AX18)</f>
        <v>0</v>
      </c>
      <c r="AX19" s="845"/>
      <c r="AY19" s="836">
        <f t="shared" ref="AY19" si="19">SUM(AY14:AZ18)</f>
        <v>0</v>
      </c>
      <c r="AZ19" s="845"/>
      <c r="BA19" s="836">
        <f t="shared" ref="BA19" si="20">SUM(BA14:BB18)</f>
        <v>0</v>
      </c>
      <c r="BB19" s="845"/>
      <c r="BC19" s="836">
        <f t="shared" ref="BC19" si="21">SUM(BC14:BD18)</f>
        <v>0</v>
      </c>
      <c r="BD19" s="845"/>
      <c r="BE19" s="836">
        <f t="shared" ref="BE19" si="22">SUM(BE14:BF18)</f>
        <v>0</v>
      </c>
      <c r="BF19" s="845"/>
      <c r="BG19" s="836">
        <f t="shared" ref="BG19" si="23">SUM(BG14:BH18)</f>
        <v>0</v>
      </c>
      <c r="BH19" s="845"/>
      <c r="BI19" s="836">
        <f t="shared" ref="BI19" si="24">SUM(BI14:BJ18)</f>
        <v>0</v>
      </c>
      <c r="BJ19" s="845"/>
      <c r="BK19" s="836">
        <f t="shared" ref="BK19" si="25">SUM(BK14:BL18)</f>
        <v>0</v>
      </c>
      <c r="BL19" s="845"/>
      <c r="BM19" s="836">
        <f t="shared" ref="BM19" si="26">SUM(BM14:BN18)</f>
        <v>0</v>
      </c>
      <c r="BN19" s="845"/>
      <c r="BO19" s="836">
        <f t="shared" ref="BO19" si="27">SUM(BO14:BP18)</f>
        <v>0</v>
      </c>
      <c r="BP19" s="837"/>
      <c r="BR19" s="173"/>
      <c r="BU19" s="942"/>
      <c r="BV19" s="853"/>
      <c r="BW19" s="920" t="s">
        <v>368</v>
      </c>
      <c r="BX19" s="921"/>
      <c r="BY19" s="921"/>
      <c r="BZ19" s="921"/>
      <c r="CA19" s="921"/>
      <c r="CB19" s="327"/>
      <c r="CC19" s="860">
        <f>SUM(CC14:CD18)</f>
        <v>620000</v>
      </c>
      <c r="CD19" s="857"/>
      <c r="CE19" s="843">
        <f t="shared" ref="CE19" si="28">SUM(CE14:CF18)</f>
        <v>445000</v>
      </c>
      <c r="CF19" s="844"/>
      <c r="CG19" s="843">
        <f t="shared" ref="CG19" si="29">SUM(CG14:CH18)</f>
        <v>243000</v>
      </c>
      <c r="CH19" s="844"/>
      <c r="CI19" s="843">
        <f t="shared" ref="CI19" si="30">SUM(CI14:CJ18)</f>
        <v>218000</v>
      </c>
      <c r="CJ19" s="844"/>
      <c r="CK19" s="843">
        <f t="shared" ref="CK19" si="31">SUM(CK14:CL18)</f>
        <v>157000</v>
      </c>
      <c r="CL19" s="844"/>
      <c r="CM19" s="843">
        <f t="shared" ref="CM19" si="32">SUM(CM14:CN18)</f>
        <v>253000</v>
      </c>
      <c r="CN19" s="844"/>
      <c r="CO19" s="836">
        <f t="shared" ref="CO19" si="33">SUM(CO14:CP18)</f>
        <v>0</v>
      </c>
      <c r="CP19" s="845"/>
      <c r="CQ19" s="836">
        <f t="shared" ref="CQ19" si="34">SUM(CQ14:CR18)</f>
        <v>0</v>
      </c>
      <c r="CR19" s="845"/>
      <c r="CS19" s="836">
        <f t="shared" ref="CS19" si="35">SUM(CS14:CT18)</f>
        <v>0</v>
      </c>
      <c r="CT19" s="845"/>
      <c r="CU19" s="836">
        <f t="shared" ref="CU19" si="36">SUM(CU14:CV18)</f>
        <v>0</v>
      </c>
      <c r="CV19" s="837"/>
    </row>
    <row r="20" spans="1:100" ht="21" customHeight="1" x14ac:dyDescent="0.55000000000000004">
      <c r="A20" s="942"/>
      <c r="B20" s="853"/>
      <c r="C20" s="913" t="s">
        <v>369</v>
      </c>
      <c r="D20" s="989"/>
      <c r="E20" s="989"/>
      <c r="F20" s="989"/>
      <c r="G20" s="990"/>
      <c r="H20" s="330"/>
      <c r="I20" s="991"/>
      <c r="J20" s="916"/>
      <c r="K20" s="985"/>
      <c r="L20" s="916"/>
      <c r="M20" s="985"/>
      <c r="N20" s="916"/>
      <c r="O20" s="985"/>
      <c r="P20" s="916"/>
      <c r="Q20" s="985"/>
      <c r="R20" s="916"/>
      <c r="S20" s="985"/>
      <c r="T20" s="916"/>
      <c r="U20" s="985"/>
      <c r="V20" s="916"/>
      <c r="W20" s="985"/>
      <c r="X20" s="916"/>
      <c r="Y20" s="985"/>
      <c r="Z20" s="916"/>
      <c r="AA20" s="985"/>
      <c r="AB20" s="986"/>
      <c r="AC20" s="1058"/>
      <c r="AD20" s="916"/>
      <c r="AE20" s="985"/>
      <c r="AF20" s="916"/>
      <c r="AG20" s="985"/>
      <c r="AH20" s="916"/>
      <c r="AI20" s="985"/>
      <c r="AJ20" s="916"/>
      <c r="AK20" s="985"/>
      <c r="AL20" s="916"/>
      <c r="AM20" s="1058"/>
      <c r="AN20" s="916"/>
      <c r="AO20" s="985"/>
      <c r="AP20" s="916"/>
      <c r="AQ20" s="985"/>
      <c r="AR20" s="916"/>
      <c r="AS20" s="985"/>
      <c r="AT20" s="916"/>
      <c r="AU20" s="985"/>
      <c r="AV20" s="986"/>
      <c r="AW20" s="1058"/>
      <c r="AX20" s="916"/>
      <c r="AY20" s="985"/>
      <c r="AZ20" s="916"/>
      <c r="BA20" s="985"/>
      <c r="BB20" s="916"/>
      <c r="BC20" s="985"/>
      <c r="BD20" s="916"/>
      <c r="BE20" s="985"/>
      <c r="BF20" s="916"/>
      <c r="BG20" s="985"/>
      <c r="BH20" s="916"/>
      <c r="BI20" s="985"/>
      <c r="BJ20" s="916"/>
      <c r="BK20" s="985"/>
      <c r="BL20" s="916"/>
      <c r="BM20" s="985"/>
      <c r="BN20" s="995"/>
      <c r="BO20" s="994"/>
      <c r="BP20" s="986"/>
      <c r="BR20" s="173"/>
      <c r="BU20" s="942"/>
      <c r="BV20" s="853"/>
      <c r="BW20" s="912" t="s">
        <v>369</v>
      </c>
      <c r="BX20" s="912"/>
      <c r="BY20" s="912"/>
      <c r="BZ20" s="912"/>
      <c r="CA20" s="913"/>
      <c r="CB20" s="327"/>
      <c r="CC20" s="914">
        <v>350000</v>
      </c>
      <c r="CD20" s="915"/>
      <c r="CE20" s="914">
        <v>250000</v>
      </c>
      <c r="CF20" s="915"/>
      <c r="CG20" s="914">
        <v>200000</v>
      </c>
      <c r="CH20" s="915"/>
      <c r="CI20" s="914">
        <v>180000</v>
      </c>
      <c r="CJ20" s="915"/>
      <c r="CK20" s="914">
        <v>190000</v>
      </c>
      <c r="CL20" s="915"/>
      <c r="CM20" s="914">
        <v>250000</v>
      </c>
      <c r="CN20" s="915"/>
      <c r="CO20" s="916"/>
      <c r="CP20" s="917"/>
      <c r="CQ20" s="916"/>
      <c r="CR20" s="917"/>
      <c r="CS20" s="916"/>
      <c r="CT20" s="917"/>
      <c r="CU20" s="918"/>
      <c r="CV20" s="919"/>
    </row>
    <row r="21" spans="1:100" ht="21" customHeight="1" x14ac:dyDescent="0.55000000000000004">
      <c r="A21" s="942"/>
      <c r="B21" s="853"/>
      <c r="C21" s="913" t="s">
        <v>370</v>
      </c>
      <c r="D21" s="989"/>
      <c r="E21" s="989"/>
      <c r="F21" s="989"/>
      <c r="G21" s="990"/>
      <c r="H21" s="330"/>
      <c r="I21" s="991"/>
      <c r="J21" s="916"/>
      <c r="K21" s="985"/>
      <c r="L21" s="916"/>
      <c r="M21" s="985"/>
      <c r="N21" s="916"/>
      <c r="O21" s="985"/>
      <c r="P21" s="916"/>
      <c r="Q21" s="985"/>
      <c r="R21" s="916"/>
      <c r="S21" s="985"/>
      <c r="T21" s="916"/>
      <c r="U21" s="985"/>
      <c r="V21" s="916"/>
      <c r="W21" s="985"/>
      <c r="X21" s="916"/>
      <c r="Y21" s="985"/>
      <c r="Z21" s="916"/>
      <c r="AA21" s="985"/>
      <c r="AB21" s="986"/>
      <c r="AC21" s="1058"/>
      <c r="AD21" s="916"/>
      <c r="AE21" s="985"/>
      <c r="AF21" s="916"/>
      <c r="AG21" s="985"/>
      <c r="AH21" s="916"/>
      <c r="AI21" s="985"/>
      <c r="AJ21" s="916"/>
      <c r="AK21" s="985"/>
      <c r="AL21" s="916"/>
      <c r="AM21" s="1058"/>
      <c r="AN21" s="916"/>
      <c r="AO21" s="985"/>
      <c r="AP21" s="916"/>
      <c r="AQ21" s="985"/>
      <c r="AR21" s="916"/>
      <c r="AS21" s="985"/>
      <c r="AT21" s="916"/>
      <c r="AU21" s="985"/>
      <c r="AV21" s="986"/>
      <c r="AW21" s="1058"/>
      <c r="AX21" s="916"/>
      <c r="AY21" s="985"/>
      <c r="AZ21" s="916"/>
      <c r="BA21" s="985"/>
      <c r="BB21" s="916"/>
      <c r="BC21" s="985"/>
      <c r="BD21" s="916"/>
      <c r="BE21" s="985"/>
      <c r="BF21" s="916"/>
      <c r="BG21" s="985"/>
      <c r="BH21" s="916"/>
      <c r="BI21" s="985"/>
      <c r="BJ21" s="916"/>
      <c r="BK21" s="985"/>
      <c r="BL21" s="916"/>
      <c r="BM21" s="985"/>
      <c r="BN21" s="916"/>
      <c r="BO21" s="985"/>
      <c r="BP21" s="986"/>
      <c r="BR21" s="173"/>
      <c r="BU21" s="942"/>
      <c r="BV21" s="853"/>
      <c r="BW21" s="912" t="s">
        <v>370</v>
      </c>
      <c r="BX21" s="912"/>
      <c r="BY21" s="912"/>
      <c r="BZ21" s="912"/>
      <c r="CA21" s="913"/>
      <c r="CB21" s="327"/>
      <c r="CC21" s="914">
        <v>400000</v>
      </c>
      <c r="CD21" s="915"/>
      <c r="CE21" s="914">
        <v>350000</v>
      </c>
      <c r="CF21" s="915"/>
      <c r="CG21" s="914">
        <v>300000</v>
      </c>
      <c r="CH21" s="915"/>
      <c r="CI21" s="914">
        <v>180000</v>
      </c>
      <c r="CJ21" s="915"/>
      <c r="CK21" s="914">
        <v>190000</v>
      </c>
      <c r="CL21" s="915"/>
      <c r="CM21" s="914">
        <v>200000</v>
      </c>
      <c r="CN21" s="915"/>
      <c r="CO21" s="916"/>
      <c r="CP21" s="917"/>
      <c r="CQ21" s="916"/>
      <c r="CR21" s="917"/>
      <c r="CS21" s="916"/>
      <c r="CT21" s="917"/>
      <c r="CU21" s="918"/>
      <c r="CV21" s="919"/>
    </row>
    <row r="22" spans="1:100" ht="21" customHeight="1" x14ac:dyDescent="0.55000000000000004">
      <c r="A22" s="942"/>
      <c r="B22" s="853"/>
      <c r="C22" s="913" t="s">
        <v>455</v>
      </c>
      <c r="D22" s="989"/>
      <c r="E22" s="989"/>
      <c r="F22" s="989"/>
      <c r="G22" s="990"/>
      <c r="H22" s="330"/>
      <c r="I22" s="991"/>
      <c r="J22" s="916"/>
      <c r="K22" s="985"/>
      <c r="L22" s="916"/>
      <c r="M22" s="985"/>
      <c r="N22" s="916"/>
      <c r="O22" s="985"/>
      <c r="P22" s="916"/>
      <c r="Q22" s="985"/>
      <c r="R22" s="916"/>
      <c r="S22" s="985"/>
      <c r="T22" s="916"/>
      <c r="U22" s="985"/>
      <c r="V22" s="916"/>
      <c r="W22" s="985"/>
      <c r="X22" s="916"/>
      <c r="Y22" s="985"/>
      <c r="Z22" s="916"/>
      <c r="AA22" s="985"/>
      <c r="AB22" s="986"/>
      <c r="AC22" s="1058"/>
      <c r="AD22" s="916"/>
      <c r="AE22" s="985"/>
      <c r="AF22" s="916"/>
      <c r="AG22" s="985"/>
      <c r="AH22" s="916"/>
      <c r="AI22" s="985"/>
      <c r="AJ22" s="916"/>
      <c r="AK22" s="985"/>
      <c r="AL22" s="916"/>
      <c r="AM22" s="1058"/>
      <c r="AN22" s="916"/>
      <c r="AO22" s="985"/>
      <c r="AP22" s="916"/>
      <c r="AQ22" s="985"/>
      <c r="AR22" s="916"/>
      <c r="AS22" s="985"/>
      <c r="AT22" s="916"/>
      <c r="AU22" s="985"/>
      <c r="AV22" s="986"/>
      <c r="AW22" s="1058"/>
      <c r="AX22" s="916"/>
      <c r="AY22" s="985"/>
      <c r="AZ22" s="916"/>
      <c r="BA22" s="985"/>
      <c r="BB22" s="916"/>
      <c r="BC22" s="985"/>
      <c r="BD22" s="916"/>
      <c r="BE22" s="985"/>
      <c r="BF22" s="916"/>
      <c r="BG22" s="985"/>
      <c r="BH22" s="916"/>
      <c r="BI22" s="985"/>
      <c r="BJ22" s="916"/>
      <c r="BK22" s="985"/>
      <c r="BL22" s="916"/>
      <c r="BM22" s="985"/>
      <c r="BN22" s="916"/>
      <c r="BO22" s="985"/>
      <c r="BP22" s="986"/>
      <c r="BR22" s="173"/>
      <c r="BU22" s="942"/>
      <c r="BV22" s="853"/>
      <c r="BW22" s="912" t="s">
        <v>325</v>
      </c>
      <c r="BX22" s="912"/>
      <c r="BY22" s="912"/>
      <c r="BZ22" s="912"/>
      <c r="CA22" s="913"/>
      <c r="CB22" s="327"/>
      <c r="CC22" s="914">
        <v>10000</v>
      </c>
      <c r="CD22" s="915"/>
      <c r="CE22" s="914">
        <v>10000</v>
      </c>
      <c r="CF22" s="915"/>
      <c r="CG22" s="914">
        <v>10000</v>
      </c>
      <c r="CH22" s="915"/>
      <c r="CI22" s="914">
        <v>10000</v>
      </c>
      <c r="CJ22" s="915"/>
      <c r="CK22" s="914">
        <v>10000</v>
      </c>
      <c r="CL22" s="915"/>
      <c r="CM22" s="914">
        <v>10000</v>
      </c>
      <c r="CN22" s="915"/>
      <c r="CO22" s="916"/>
      <c r="CP22" s="917"/>
      <c r="CQ22" s="916"/>
      <c r="CR22" s="917"/>
      <c r="CS22" s="916"/>
      <c r="CT22" s="917"/>
      <c r="CU22" s="918"/>
      <c r="CV22" s="919"/>
    </row>
    <row r="23" spans="1:100" ht="20.399999999999999" customHeight="1" x14ac:dyDescent="0.55000000000000004">
      <c r="A23" s="942"/>
      <c r="B23" s="854"/>
      <c r="C23" s="908" t="s">
        <v>309</v>
      </c>
      <c r="D23" s="987"/>
      <c r="E23" s="987"/>
      <c r="F23" s="987"/>
      <c r="G23" s="988"/>
      <c r="H23" s="330"/>
      <c r="I23" s="984">
        <f>SUM(I19:J22)</f>
        <v>0</v>
      </c>
      <c r="J23" s="845"/>
      <c r="K23" s="836">
        <f t="shared" ref="K23" si="37">SUM(K19:L22)</f>
        <v>0</v>
      </c>
      <c r="L23" s="845"/>
      <c r="M23" s="836">
        <f t="shared" ref="M23" si="38">SUM(M19:N22)</f>
        <v>0</v>
      </c>
      <c r="N23" s="845"/>
      <c r="O23" s="836">
        <f t="shared" ref="O23" si="39">SUM(O19:P22)</f>
        <v>0</v>
      </c>
      <c r="P23" s="845"/>
      <c r="Q23" s="836">
        <f t="shared" ref="Q23" si="40">SUM(Q19:R22)</f>
        <v>0</v>
      </c>
      <c r="R23" s="845"/>
      <c r="S23" s="836">
        <f t="shared" ref="S23" si="41">SUM(S19:T22)</f>
        <v>0</v>
      </c>
      <c r="T23" s="845"/>
      <c r="U23" s="836">
        <f t="shared" ref="U23" si="42">SUM(U19:V22)</f>
        <v>0</v>
      </c>
      <c r="V23" s="1045"/>
      <c r="W23" s="836">
        <f t="shared" ref="W23" si="43">SUM(W19:X22)</f>
        <v>0</v>
      </c>
      <c r="X23" s="1045"/>
      <c r="Y23" s="836">
        <f t="shared" ref="Y23" si="44">SUM(Y19:Z22)</f>
        <v>0</v>
      </c>
      <c r="Z23" s="1045"/>
      <c r="AA23" s="836">
        <f t="shared" ref="AA23" si="45">SUM(AA19:AB22)</f>
        <v>0</v>
      </c>
      <c r="AB23" s="837"/>
      <c r="AC23" s="1045">
        <f t="shared" ref="AC23" si="46">SUM(AC19:AD22)</f>
        <v>0</v>
      </c>
      <c r="AD23" s="1045"/>
      <c r="AE23" s="836">
        <f t="shared" ref="AE23" si="47">SUM(AE19:AF22)</f>
        <v>0</v>
      </c>
      <c r="AF23" s="1045"/>
      <c r="AG23" s="836">
        <f t="shared" ref="AG23" si="48">SUM(AG19:AH22)</f>
        <v>0</v>
      </c>
      <c r="AH23" s="1045"/>
      <c r="AI23" s="836">
        <f t="shared" ref="AI23" si="49">SUM(AI19:AJ22)</f>
        <v>0</v>
      </c>
      <c r="AJ23" s="1045"/>
      <c r="AK23" s="836">
        <f t="shared" ref="AK23" si="50">SUM(AK19:AL22)</f>
        <v>0</v>
      </c>
      <c r="AL23" s="1045"/>
      <c r="AM23" s="836">
        <f>SUM(AM19:AN22)</f>
        <v>0</v>
      </c>
      <c r="AN23" s="1045"/>
      <c r="AO23" s="836">
        <f t="shared" ref="AO23" si="51">SUM(AO19:AP22)</f>
        <v>0</v>
      </c>
      <c r="AP23" s="1045"/>
      <c r="AQ23" s="836">
        <f t="shared" ref="AQ23" si="52">SUM(AQ19:AR22)</f>
        <v>0</v>
      </c>
      <c r="AR23" s="1045"/>
      <c r="AS23" s="836">
        <f t="shared" ref="AS23" si="53">SUM(AS19:AT22)</f>
        <v>0</v>
      </c>
      <c r="AT23" s="1045"/>
      <c r="AU23" s="836">
        <f t="shared" ref="AU23" si="54">SUM(AU19:AV22)</f>
        <v>0</v>
      </c>
      <c r="AV23" s="837"/>
      <c r="AW23" s="1045">
        <f>SUM(AW19:AX22)</f>
        <v>0</v>
      </c>
      <c r="AX23" s="1045"/>
      <c r="AY23" s="836">
        <f t="shared" ref="AY23" si="55">SUM(AY19:AZ22)</f>
        <v>0</v>
      </c>
      <c r="AZ23" s="1045"/>
      <c r="BA23" s="836">
        <f t="shared" ref="BA23" si="56">SUM(BA19:BB22)</f>
        <v>0</v>
      </c>
      <c r="BB23" s="845"/>
      <c r="BC23" s="836">
        <f t="shared" ref="BC23" si="57">SUM(BC19:BD22)</f>
        <v>0</v>
      </c>
      <c r="BD23" s="845"/>
      <c r="BE23" s="836">
        <f t="shared" ref="BE23" si="58">SUM(BE19:BF22)</f>
        <v>0</v>
      </c>
      <c r="BF23" s="845"/>
      <c r="BG23" s="836">
        <f t="shared" ref="BG23" si="59">SUM(BG19:BH22)</f>
        <v>0</v>
      </c>
      <c r="BH23" s="845"/>
      <c r="BI23" s="836">
        <f t="shared" ref="BI23" si="60">SUM(BI19:BJ22)</f>
        <v>0</v>
      </c>
      <c r="BJ23" s="845"/>
      <c r="BK23" s="836">
        <f t="shared" ref="BK23" si="61">SUM(BK19:BL22)</f>
        <v>0</v>
      </c>
      <c r="BL23" s="845"/>
      <c r="BM23" s="836">
        <f t="shared" ref="BM23" si="62">SUM(BM19:BN22)</f>
        <v>0</v>
      </c>
      <c r="BN23" s="845"/>
      <c r="BO23" s="836">
        <f t="shared" ref="BO23" si="63">SUM(BO19:BP22)</f>
        <v>0</v>
      </c>
      <c r="BP23" s="837"/>
      <c r="BU23" s="942"/>
      <c r="BV23" s="854"/>
      <c r="BW23" s="907" t="s">
        <v>309</v>
      </c>
      <c r="BX23" s="907"/>
      <c r="BY23" s="907"/>
      <c r="BZ23" s="907"/>
      <c r="CA23" s="908"/>
      <c r="CB23" s="329"/>
      <c r="CC23" s="890">
        <f>SUM(CC19:CD22)</f>
        <v>1380000</v>
      </c>
      <c r="CD23" s="856"/>
      <c r="CE23" s="890">
        <f t="shared" ref="CE23" si="64">SUM(CE19:CF22)</f>
        <v>1055000</v>
      </c>
      <c r="CF23" s="856"/>
      <c r="CG23" s="890">
        <f t="shared" ref="CG23" si="65">SUM(CG19:CH22)</f>
        <v>753000</v>
      </c>
      <c r="CH23" s="856"/>
      <c r="CI23" s="890">
        <f t="shared" ref="CI23" si="66">SUM(CI19:CJ22)</f>
        <v>588000</v>
      </c>
      <c r="CJ23" s="856"/>
      <c r="CK23" s="890">
        <f t="shared" ref="CK23" si="67">SUM(CK19:CL22)</f>
        <v>547000</v>
      </c>
      <c r="CL23" s="856"/>
      <c r="CM23" s="890">
        <f t="shared" ref="CM23" si="68">SUM(CM19:CN22)</f>
        <v>713000</v>
      </c>
      <c r="CN23" s="856"/>
      <c r="CO23" s="892">
        <f t="shared" ref="CO23" si="69">SUM(CO19:CP22)</f>
        <v>0</v>
      </c>
      <c r="CP23" s="891"/>
      <c r="CQ23" s="892">
        <f t="shared" ref="CQ23" si="70">SUM(CQ19:CR22)</f>
        <v>0</v>
      </c>
      <c r="CR23" s="891"/>
      <c r="CS23" s="892">
        <f t="shared" ref="CS23" si="71">SUM(CS19:CT22)</f>
        <v>0</v>
      </c>
      <c r="CT23" s="891"/>
      <c r="CU23" s="892">
        <f t="shared" ref="CU23" si="72">SUM(CU19:CV22)</f>
        <v>0</v>
      </c>
      <c r="CV23" s="891"/>
    </row>
    <row r="24" spans="1:100" ht="17.399999999999999" customHeight="1" x14ac:dyDescent="0.55000000000000004">
      <c r="A24" s="942"/>
      <c r="B24" s="899" t="s">
        <v>311</v>
      </c>
      <c r="C24" s="909" t="s">
        <v>315</v>
      </c>
      <c r="D24" s="910"/>
      <c r="E24" s="910"/>
      <c r="F24" s="910"/>
      <c r="G24" s="911"/>
      <c r="H24" s="330"/>
      <c r="I24" s="1068">
        <f>ROUNDDOWN(I19/3*2,-3)</f>
        <v>0</v>
      </c>
      <c r="J24" s="1051"/>
      <c r="K24" s="1042">
        <f t="shared" ref="K24:K26" si="73">ROUNDDOWN(K19/3*2,-3)</f>
        <v>0</v>
      </c>
      <c r="L24" s="1051"/>
      <c r="M24" s="1042">
        <f t="shared" ref="M24:M26" si="74">ROUNDDOWN(M19/3*2,-3)</f>
        <v>0</v>
      </c>
      <c r="N24" s="1051"/>
      <c r="O24" s="1042">
        <f t="shared" ref="O24:O26" si="75">ROUNDDOWN(O19/3*2,-3)</f>
        <v>0</v>
      </c>
      <c r="P24" s="1051"/>
      <c r="Q24" s="1042">
        <f t="shared" ref="Q24:Q26" si="76">ROUNDDOWN(Q19/3*2,-3)</f>
        <v>0</v>
      </c>
      <c r="R24" s="1051"/>
      <c r="S24" s="1042">
        <f t="shared" ref="S24:S26" si="77">ROUNDDOWN(S19/3*2,-3)</f>
        <v>0</v>
      </c>
      <c r="T24" s="1051"/>
      <c r="U24" s="1052">
        <f t="shared" ref="U24:U26" si="78">ROUNDDOWN(U19/3*2,-3)</f>
        <v>0</v>
      </c>
      <c r="V24" s="1043"/>
      <c r="W24" s="1042">
        <f t="shared" ref="W24:W26" si="79">ROUNDDOWN(W19/3*2,-3)</f>
        <v>0</v>
      </c>
      <c r="X24" s="1043"/>
      <c r="Y24" s="1042">
        <f t="shared" ref="Y24:Y26" si="80">ROUNDDOWN(Y19/3*2,-3)</f>
        <v>0</v>
      </c>
      <c r="Z24" s="1043"/>
      <c r="AA24" s="1042">
        <f t="shared" ref="AA24:AA26" si="81">ROUNDDOWN(AA19/3*2,-3)</f>
        <v>0</v>
      </c>
      <c r="AB24" s="1044"/>
      <c r="AC24" s="1052">
        <f t="shared" ref="AC24:AC26" si="82">ROUNDDOWN(AC19/3*2,-3)</f>
        <v>0</v>
      </c>
      <c r="AD24" s="1043"/>
      <c r="AE24" s="1042">
        <f t="shared" ref="AE24:AE26" si="83">ROUNDDOWN(AE19/3*2,-3)</f>
        <v>0</v>
      </c>
      <c r="AF24" s="1043"/>
      <c r="AG24" s="1042">
        <f t="shared" ref="AG24:AG26" si="84">ROUNDDOWN(AG19/3*2,-3)</f>
        <v>0</v>
      </c>
      <c r="AH24" s="1043"/>
      <c r="AI24" s="1042">
        <f t="shared" ref="AI24:AI26" si="85">ROUNDDOWN(AI19/3*2,-3)</f>
        <v>0</v>
      </c>
      <c r="AJ24" s="1043"/>
      <c r="AK24" s="1042">
        <f t="shared" ref="AK24:AK26" si="86">ROUNDDOWN(AK19/3*2,-3)</f>
        <v>0</v>
      </c>
      <c r="AL24" s="1043"/>
      <c r="AM24" s="1042">
        <f>ROUNDDOWN(AM19/3*2,-3)</f>
        <v>0</v>
      </c>
      <c r="AN24" s="1043"/>
      <c r="AO24" s="1042">
        <f t="shared" ref="AO24:AO26" si="87">ROUNDDOWN(AO19/3*2,-3)</f>
        <v>0</v>
      </c>
      <c r="AP24" s="1043"/>
      <c r="AQ24" s="1042">
        <f t="shared" ref="AQ24:AQ26" si="88">ROUNDDOWN(AQ19/3*2,-3)</f>
        <v>0</v>
      </c>
      <c r="AR24" s="1043"/>
      <c r="AS24" s="1042">
        <f t="shared" ref="AS24:AS26" si="89">ROUNDDOWN(AS19/3*2,-3)</f>
        <v>0</v>
      </c>
      <c r="AT24" s="1043"/>
      <c r="AU24" s="1042">
        <f t="shared" ref="AU24:AU26" si="90">ROUNDDOWN(AU19/3*2,-3)</f>
        <v>0</v>
      </c>
      <c r="AV24" s="1044"/>
      <c r="AW24" s="1052">
        <f>ROUNDDOWN(AW19/3*2,-3)</f>
        <v>0</v>
      </c>
      <c r="AX24" s="1043"/>
      <c r="AY24" s="1042">
        <f t="shared" ref="AY24:AY26" si="91">ROUNDDOWN(AY19/3*2,-3)</f>
        <v>0</v>
      </c>
      <c r="AZ24" s="1043"/>
      <c r="BA24" s="1042">
        <f t="shared" ref="BA24:BA26" si="92">ROUNDDOWN(BA19/3*2,-3)</f>
        <v>0</v>
      </c>
      <c r="BB24" s="1043"/>
      <c r="BC24" s="1042">
        <f t="shared" ref="BC24:BC26" si="93">ROUNDDOWN(BC19/3*2,-3)</f>
        <v>0</v>
      </c>
      <c r="BD24" s="1043"/>
      <c r="BE24" s="1042">
        <f t="shared" ref="BE24:BE26" si="94">ROUNDDOWN(BE19/3*2,-3)</f>
        <v>0</v>
      </c>
      <c r="BF24" s="1043"/>
      <c r="BG24" s="1042">
        <f t="shared" ref="BG24:BG26" si="95">ROUNDDOWN(BG19/3*2,-3)</f>
        <v>0</v>
      </c>
      <c r="BH24" s="1043"/>
      <c r="BI24" s="1042">
        <f t="shared" ref="BI24:BI26" si="96">ROUNDDOWN(BI19/3*2,-3)</f>
        <v>0</v>
      </c>
      <c r="BJ24" s="1043"/>
      <c r="BK24" s="1042">
        <f t="shared" ref="BK24:BK26" si="97">ROUNDDOWN(BK19/3*2,-3)</f>
        <v>0</v>
      </c>
      <c r="BL24" s="1043"/>
      <c r="BM24" s="1042">
        <f t="shared" ref="BM24:BM26" si="98">ROUNDDOWN(BM19/3*2,-3)</f>
        <v>0</v>
      </c>
      <c r="BN24" s="1043"/>
      <c r="BO24" s="1042">
        <f t="shared" ref="BO24:BO26" si="99">ROUNDDOWN(BO19/3*2,-3)</f>
        <v>0</v>
      </c>
      <c r="BP24" s="1044"/>
      <c r="BU24" s="942"/>
      <c r="BV24" s="899" t="s">
        <v>311</v>
      </c>
      <c r="BW24" s="909" t="s">
        <v>315</v>
      </c>
      <c r="BX24" s="910"/>
      <c r="BY24" s="910"/>
      <c r="BZ24" s="910"/>
      <c r="CA24" s="911"/>
      <c r="CB24" s="327"/>
      <c r="CC24" s="902">
        <f>ROUNDDOWN(CC19/3*2,-3)</f>
        <v>413000</v>
      </c>
      <c r="CD24" s="903"/>
      <c r="CE24" s="902">
        <f t="shared" ref="CE24:CE26" si="100">ROUNDDOWN(CE19/3*2,-3)</f>
        <v>296000</v>
      </c>
      <c r="CF24" s="903"/>
      <c r="CG24" s="902">
        <f t="shared" ref="CG24:CG26" si="101">ROUNDDOWN(CG19/3*2,-3)</f>
        <v>162000</v>
      </c>
      <c r="CH24" s="903"/>
      <c r="CI24" s="902">
        <f t="shared" ref="CI24:CI26" si="102">ROUNDDOWN(CI19/3*2,-3)</f>
        <v>145000</v>
      </c>
      <c r="CJ24" s="903"/>
      <c r="CK24" s="902">
        <f t="shared" ref="CK24:CK26" si="103">ROUNDDOWN(CK19/3*2,-3)</f>
        <v>104000</v>
      </c>
      <c r="CL24" s="903"/>
      <c r="CM24" s="902">
        <f t="shared" ref="CM24:CM26" si="104">ROUNDDOWN(CM19/3*2,-3)</f>
        <v>168000</v>
      </c>
      <c r="CN24" s="903"/>
      <c r="CO24" s="904">
        <f t="shared" ref="CO24:CO26" si="105">ROUNDDOWN(CO19/3*2,-3)</f>
        <v>0</v>
      </c>
      <c r="CP24" s="905"/>
      <c r="CQ24" s="904">
        <f t="shared" ref="CQ24:CQ26" si="106">ROUNDDOWN(CQ19/3*2,-3)</f>
        <v>0</v>
      </c>
      <c r="CR24" s="905"/>
      <c r="CS24" s="904">
        <f t="shared" ref="CS24:CS26" si="107">ROUNDDOWN(CS19/3*2,-3)</f>
        <v>0</v>
      </c>
      <c r="CT24" s="905"/>
      <c r="CU24" s="904">
        <f t="shared" ref="CU24:CU26" si="108">ROUNDDOWN(CU19/3*2,-3)</f>
        <v>0</v>
      </c>
      <c r="CV24" s="905"/>
    </row>
    <row r="25" spans="1:100" ht="17.399999999999999" customHeight="1" x14ac:dyDescent="0.55000000000000004">
      <c r="A25" s="942"/>
      <c r="B25" s="900"/>
      <c r="C25" s="909" t="s">
        <v>314</v>
      </c>
      <c r="D25" s="910"/>
      <c r="E25" s="910"/>
      <c r="F25" s="910"/>
      <c r="G25" s="911"/>
      <c r="H25" s="330"/>
      <c r="I25" s="1067">
        <f>ROUNDDOWN(I20/3*2,-3)</f>
        <v>0</v>
      </c>
      <c r="J25" s="1049"/>
      <c r="K25" s="1029">
        <f t="shared" si="73"/>
        <v>0</v>
      </c>
      <c r="L25" s="1049"/>
      <c r="M25" s="1029">
        <f t="shared" si="74"/>
        <v>0</v>
      </c>
      <c r="N25" s="1049"/>
      <c r="O25" s="1029">
        <f t="shared" si="75"/>
        <v>0</v>
      </c>
      <c r="P25" s="1049"/>
      <c r="Q25" s="1029">
        <f t="shared" si="76"/>
        <v>0</v>
      </c>
      <c r="R25" s="1049"/>
      <c r="S25" s="1029">
        <f t="shared" si="77"/>
        <v>0</v>
      </c>
      <c r="T25" s="1049"/>
      <c r="U25" s="1050">
        <f t="shared" si="78"/>
        <v>0</v>
      </c>
      <c r="V25" s="1030"/>
      <c r="W25" s="1029">
        <f t="shared" si="79"/>
        <v>0</v>
      </c>
      <c r="X25" s="1030"/>
      <c r="Y25" s="1029">
        <f t="shared" si="80"/>
        <v>0</v>
      </c>
      <c r="Z25" s="1030"/>
      <c r="AA25" s="1029">
        <f t="shared" si="81"/>
        <v>0</v>
      </c>
      <c r="AB25" s="1031"/>
      <c r="AC25" s="1050">
        <f t="shared" si="82"/>
        <v>0</v>
      </c>
      <c r="AD25" s="1030"/>
      <c r="AE25" s="1029">
        <f t="shared" si="83"/>
        <v>0</v>
      </c>
      <c r="AF25" s="1030"/>
      <c r="AG25" s="1029">
        <f t="shared" si="84"/>
        <v>0</v>
      </c>
      <c r="AH25" s="1030"/>
      <c r="AI25" s="1029">
        <f t="shared" si="85"/>
        <v>0</v>
      </c>
      <c r="AJ25" s="1030"/>
      <c r="AK25" s="1029">
        <f t="shared" si="86"/>
        <v>0</v>
      </c>
      <c r="AL25" s="1030"/>
      <c r="AM25" s="1029">
        <f>ROUNDDOWN(AM20/3*2,-3)</f>
        <v>0</v>
      </c>
      <c r="AN25" s="1030"/>
      <c r="AO25" s="1029">
        <f t="shared" si="87"/>
        <v>0</v>
      </c>
      <c r="AP25" s="1030"/>
      <c r="AQ25" s="1029">
        <f t="shared" si="88"/>
        <v>0</v>
      </c>
      <c r="AR25" s="1030"/>
      <c r="AS25" s="1029">
        <f t="shared" si="89"/>
        <v>0</v>
      </c>
      <c r="AT25" s="1030"/>
      <c r="AU25" s="1029">
        <f t="shared" si="90"/>
        <v>0</v>
      </c>
      <c r="AV25" s="1031"/>
      <c r="AW25" s="1050">
        <f>ROUNDDOWN(AW20/3*2,-3)</f>
        <v>0</v>
      </c>
      <c r="AX25" s="1030"/>
      <c r="AY25" s="1029">
        <f t="shared" si="91"/>
        <v>0</v>
      </c>
      <c r="AZ25" s="1030"/>
      <c r="BA25" s="1029">
        <f t="shared" si="92"/>
        <v>0</v>
      </c>
      <c r="BB25" s="1030"/>
      <c r="BC25" s="1029">
        <f t="shared" si="93"/>
        <v>0</v>
      </c>
      <c r="BD25" s="1030"/>
      <c r="BE25" s="1029">
        <f t="shared" si="94"/>
        <v>0</v>
      </c>
      <c r="BF25" s="1030"/>
      <c r="BG25" s="1029">
        <f t="shared" si="95"/>
        <v>0</v>
      </c>
      <c r="BH25" s="1030"/>
      <c r="BI25" s="1029">
        <f t="shared" si="96"/>
        <v>0</v>
      </c>
      <c r="BJ25" s="1030"/>
      <c r="BK25" s="1029">
        <f t="shared" si="97"/>
        <v>0</v>
      </c>
      <c r="BL25" s="1030"/>
      <c r="BM25" s="1029">
        <f t="shared" si="98"/>
        <v>0</v>
      </c>
      <c r="BN25" s="1030"/>
      <c r="BO25" s="1029">
        <f t="shared" si="99"/>
        <v>0</v>
      </c>
      <c r="BP25" s="1031"/>
      <c r="BU25" s="942"/>
      <c r="BV25" s="900"/>
      <c r="BW25" s="909" t="s">
        <v>314</v>
      </c>
      <c r="BX25" s="910"/>
      <c r="BY25" s="910"/>
      <c r="BZ25" s="910"/>
      <c r="CA25" s="911"/>
      <c r="CB25" s="327"/>
      <c r="CC25" s="902">
        <f>ROUNDDOWN(CC20/3*2,-3)</f>
        <v>233000</v>
      </c>
      <c r="CD25" s="903"/>
      <c r="CE25" s="902">
        <f t="shared" si="100"/>
        <v>166000</v>
      </c>
      <c r="CF25" s="903"/>
      <c r="CG25" s="902">
        <f t="shared" si="101"/>
        <v>133000</v>
      </c>
      <c r="CH25" s="903"/>
      <c r="CI25" s="902">
        <f t="shared" si="102"/>
        <v>120000</v>
      </c>
      <c r="CJ25" s="903"/>
      <c r="CK25" s="902">
        <f t="shared" si="103"/>
        <v>126000</v>
      </c>
      <c r="CL25" s="903"/>
      <c r="CM25" s="902">
        <f t="shared" si="104"/>
        <v>166000</v>
      </c>
      <c r="CN25" s="903"/>
      <c r="CO25" s="904">
        <f t="shared" si="105"/>
        <v>0</v>
      </c>
      <c r="CP25" s="905"/>
      <c r="CQ25" s="904">
        <f t="shared" si="106"/>
        <v>0</v>
      </c>
      <c r="CR25" s="905"/>
      <c r="CS25" s="904">
        <f t="shared" si="107"/>
        <v>0</v>
      </c>
      <c r="CT25" s="905"/>
      <c r="CU25" s="904">
        <f t="shared" si="108"/>
        <v>0</v>
      </c>
      <c r="CV25" s="905"/>
    </row>
    <row r="26" spans="1:100" ht="17.399999999999999" customHeight="1" x14ac:dyDescent="0.55000000000000004">
      <c r="A26" s="942"/>
      <c r="B26" s="900"/>
      <c r="C26" s="909" t="s">
        <v>313</v>
      </c>
      <c r="D26" s="910"/>
      <c r="E26" s="910"/>
      <c r="F26" s="910"/>
      <c r="G26" s="911"/>
      <c r="H26" s="330"/>
      <c r="I26" s="1067">
        <f>ROUNDDOWN(I21/3*2,-3)</f>
        <v>0</v>
      </c>
      <c r="J26" s="1049"/>
      <c r="K26" s="1029">
        <f t="shared" si="73"/>
        <v>0</v>
      </c>
      <c r="L26" s="1049"/>
      <c r="M26" s="1029">
        <f t="shared" si="74"/>
        <v>0</v>
      </c>
      <c r="N26" s="1049"/>
      <c r="O26" s="1029">
        <f t="shared" si="75"/>
        <v>0</v>
      </c>
      <c r="P26" s="1049"/>
      <c r="Q26" s="1029">
        <f t="shared" si="76"/>
        <v>0</v>
      </c>
      <c r="R26" s="1049"/>
      <c r="S26" s="1029">
        <f t="shared" si="77"/>
        <v>0</v>
      </c>
      <c r="T26" s="1049"/>
      <c r="U26" s="1050">
        <f t="shared" si="78"/>
        <v>0</v>
      </c>
      <c r="V26" s="1030"/>
      <c r="W26" s="1029">
        <f t="shared" si="79"/>
        <v>0</v>
      </c>
      <c r="X26" s="1030"/>
      <c r="Y26" s="1029">
        <f t="shared" si="80"/>
        <v>0</v>
      </c>
      <c r="Z26" s="1030"/>
      <c r="AA26" s="1029">
        <f t="shared" si="81"/>
        <v>0</v>
      </c>
      <c r="AB26" s="1031"/>
      <c r="AC26" s="1050">
        <f t="shared" si="82"/>
        <v>0</v>
      </c>
      <c r="AD26" s="1030"/>
      <c r="AE26" s="1029">
        <f t="shared" si="83"/>
        <v>0</v>
      </c>
      <c r="AF26" s="1030"/>
      <c r="AG26" s="1029">
        <f t="shared" si="84"/>
        <v>0</v>
      </c>
      <c r="AH26" s="1030"/>
      <c r="AI26" s="1029">
        <f t="shared" si="85"/>
        <v>0</v>
      </c>
      <c r="AJ26" s="1030"/>
      <c r="AK26" s="1029">
        <f t="shared" si="86"/>
        <v>0</v>
      </c>
      <c r="AL26" s="1030"/>
      <c r="AM26" s="1029">
        <f>ROUNDDOWN(AM21/3*2,-3)</f>
        <v>0</v>
      </c>
      <c r="AN26" s="1030"/>
      <c r="AO26" s="1029">
        <f t="shared" si="87"/>
        <v>0</v>
      </c>
      <c r="AP26" s="1030"/>
      <c r="AQ26" s="1029">
        <f t="shared" si="88"/>
        <v>0</v>
      </c>
      <c r="AR26" s="1030"/>
      <c r="AS26" s="1029">
        <f t="shared" si="89"/>
        <v>0</v>
      </c>
      <c r="AT26" s="1030"/>
      <c r="AU26" s="1029">
        <f t="shared" si="90"/>
        <v>0</v>
      </c>
      <c r="AV26" s="1031"/>
      <c r="AW26" s="1050">
        <f>ROUNDDOWN(AW21/3*2,-3)</f>
        <v>0</v>
      </c>
      <c r="AX26" s="1030"/>
      <c r="AY26" s="1029">
        <f t="shared" si="91"/>
        <v>0</v>
      </c>
      <c r="AZ26" s="1030"/>
      <c r="BA26" s="1029">
        <f t="shared" si="92"/>
        <v>0</v>
      </c>
      <c r="BB26" s="1030"/>
      <c r="BC26" s="1029">
        <f t="shared" si="93"/>
        <v>0</v>
      </c>
      <c r="BD26" s="1030"/>
      <c r="BE26" s="1029">
        <f t="shared" si="94"/>
        <v>0</v>
      </c>
      <c r="BF26" s="1030"/>
      <c r="BG26" s="1029">
        <f t="shared" si="95"/>
        <v>0</v>
      </c>
      <c r="BH26" s="1030"/>
      <c r="BI26" s="1029">
        <f t="shared" si="96"/>
        <v>0</v>
      </c>
      <c r="BJ26" s="1030"/>
      <c r="BK26" s="1029">
        <f t="shared" si="97"/>
        <v>0</v>
      </c>
      <c r="BL26" s="1030"/>
      <c r="BM26" s="1029">
        <f t="shared" si="98"/>
        <v>0</v>
      </c>
      <c r="BN26" s="1030"/>
      <c r="BO26" s="1029">
        <f t="shared" si="99"/>
        <v>0</v>
      </c>
      <c r="BP26" s="1031"/>
      <c r="BU26" s="942"/>
      <c r="BV26" s="900"/>
      <c r="BW26" s="909" t="s">
        <v>313</v>
      </c>
      <c r="BX26" s="910"/>
      <c r="BY26" s="910"/>
      <c r="BZ26" s="910"/>
      <c r="CA26" s="911"/>
      <c r="CB26" s="327"/>
      <c r="CC26" s="902">
        <f>ROUNDDOWN(CC21/3*2,-3)</f>
        <v>266000</v>
      </c>
      <c r="CD26" s="903"/>
      <c r="CE26" s="902">
        <f t="shared" si="100"/>
        <v>233000</v>
      </c>
      <c r="CF26" s="903"/>
      <c r="CG26" s="902">
        <f t="shared" si="101"/>
        <v>200000</v>
      </c>
      <c r="CH26" s="903"/>
      <c r="CI26" s="902">
        <f t="shared" si="102"/>
        <v>120000</v>
      </c>
      <c r="CJ26" s="903"/>
      <c r="CK26" s="902">
        <f t="shared" si="103"/>
        <v>126000</v>
      </c>
      <c r="CL26" s="903"/>
      <c r="CM26" s="902">
        <f t="shared" si="104"/>
        <v>133000</v>
      </c>
      <c r="CN26" s="903"/>
      <c r="CO26" s="904">
        <f t="shared" si="105"/>
        <v>0</v>
      </c>
      <c r="CP26" s="905"/>
      <c r="CQ26" s="904">
        <f t="shared" si="106"/>
        <v>0</v>
      </c>
      <c r="CR26" s="905"/>
      <c r="CS26" s="904">
        <f t="shared" si="107"/>
        <v>0</v>
      </c>
      <c r="CT26" s="905"/>
      <c r="CU26" s="904">
        <f t="shared" si="108"/>
        <v>0</v>
      </c>
      <c r="CV26" s="905"/>
    </row>
    <row r="27" spans="1:100" ht="17.399999999999999" customHeight="1" x14ac:dyDescent="0.55000000000000004">
      <c r="A27" s="942"/>
      <c r="B27" s="901"/>
      <c r="C27" s="909" t="s">
        <v>470</v>
      </c>
      <c r="D27" s="910"/>
      <c r="E27" s="910"/>
      <c r="F27" s="910"/>
      <c r="G27" s="911"/>
      <c r="H27" s="330"/>
      <c r="I27" s="1066">
        <f>ROUNDDOWN(I22,-3)</f>
        <v>0</v>
      </c>
      <c r="J27" s="1053"/>
      <c r="K27" s="1032">
        <f t="shared" ref="K27" si="109">ROUNDDOWN(K22,-3)</f>
        <v>0</v>
      </c>
      <c r="L27" s="1053"/>
      <c r="M27" s="1032">
        <f t="shared" ref="M27" si="110">ROUNDDOWN(M22,-3)</f>
        <v>0</v>
      </c>
      <c r="N27" s="1053"/>
      <c r="O27" s="1032">
        <f t="shared" ref="O27" si="111">ROUNDDOWN(O22,-3)</f>
        <v>0</v>
      </c>
      <c r="P27" s="1053"/>
      <c r="Q27" s="1032">
        <f t="shared" ref="Q27" si="112">ROUNDDOWN(Q22,-3)</f>
        <v>0</v>
      </c>
      <c r="R27" s="1053"/>
      <c r="S27" s="1032">
        <f t="shared" ref="S27" si="113">ROUNDDOWN(S22,-3)</f>
        <v>0</v>
      </c>
      <c r="T27" s="1053"/>
      <c r="U27" s="1054">
        <f t="shared" ref="U27" si="114">ROUNDDOWN(U22,-3)</f>
        <v>0</v>
      </c>
      <c r="V27" s="1033"/>
      <c r="W27" s="1032">
        <f t="shared" ref="W27" si="115">ROUNDDOWN(W22,-3)</f>
        <v>0</v>
      </c>
      <c r="X27" s="1033"/>
      <c r="Y27" s="1032">
        <f t="shared" ref="Y27" si="116">ROUNDDOWN(Y22,-3)</f>
        <v>0</v>
      </c>
      <c r="Z27" s="1033"/>
      <c r="AA27" s="1032">
        <f t="shared" ref="AA27" si="117">ROUNDDOWN(AA22,-3)</f>
        <v>0</v>
      </c>
      <c r="AB27" s="1034"/>
      <c r="AC27" s="1054">
        <f t="shared" ref="AC27" si="118">ROUNDDOWN(AC22,-3)</f>
        <v>0</v>
      </c>
      <c r="AD27" s="1033"/>
      <c r="AE27" s="1032">
        <f t="shared" ref="AE27" si="119">ROUNDDOWN(AE22,-3)</f>
        <v>0</v>
      </c>
      <c r="AF27" s="1033"/>
      <c r="AG27" s="1032">
        <f t="shared" ref="AG27" si="120">ROUNDDOWN(AG22,-3)</f>
        <v>0</v>
      </c>
      <c r="AH27" s="1033"/>
      <c r="AI27" s="1032">
        <f t="shared" ref="AI27" si="121">ROUNDDOWN(AI22,-3)</f>
        <v>0</v>
      </c>
      <c r="AJ27" s="1033"/>
      <c r="AK27" s="1032">
        <f t="shared" ref="AK27" si="122">ROUNDDOWN(AK22,-3)</f>
        <v>0</v>
      </c>
      <c r="AL27" s="1033"/>
      <c r="AM27" s="1032">
        <f>ROUNDDOWN(AM22,-3)</f>
        <v>0</v>
      </c>
      <c r="AN27" s="1033"/>
      <c r="AO27" s="1032">
        <f t="shared" ref="AO27" si="123">ROUNDDOWN(AO22,-3)</f>
        <v>0</v>
      </c>
      <c r="AP27" s="1033"/>
      <c r="AQ27" s="1032">
        <f t="shared" ref="AQ27" si="124">ROUNDDOWN(AQ22,-3)</f>
        <v>0</v>
      </c>
      <c r="AR27" s="1033"/>
      <c r="AS27" s="1032">
        <f t="shared" ref="AS27" si="125">ROUNDDOWN(AS22,-3)</f>
        <v>0</v>
      </c>
      <c r="AT27" s="1033"/>
      <c r="AU27" s="1032">
        <f t="shared" ref="AU27" si="126">ROUNDDOWN(AU22,-3)</f>
        <v>0</v>
      </c>
      <c r="AV27" s="1034"/>
      <c r="AW27" s="1054">
        <f>ROUNDDOWN(AW22,-3)</f>
        <v>0</v>
      </c>
      <c r="AX27" s="1033"/>
      <c r="AY27" s="1032">
        <f t="shared" ref="AY27" si="127">ROUNDDOWN(AY22,-3)</f>
        <v>0</v>
      </c>
      <c r="AZ27" s="1033"/>
      <c r="BA27" s="1032">
        <f t="shared" ref="BA27" si="128">ROUNDDOWN(BA22,-3)</f>
        <v>0</v>
      </c>
      <c r="BB27" s="1033"/>
      <c r="BC27" s="1032">
        <f t="shared" ref="BC27" si="129">ROUNDDOWN(BC22,-3)</f>
        <v>0</v>
      </c>
      <c r="BD27" s="1033"/>
      <c r="BE27" s="1032">
        <f t="shared" ref="BE27" si="130">ROUNDDOWN(BE22,-3)</f>
        <v>0</v>
      </c>
      <c r="BF27" s="1033"/>
      <c r="BG27" s="1032">
        <f t="shared" ref="BG27" si="131">ROUNDDOWN(BG22,-3)</f>
        <v>0</v>
      </c>
      <c r="BH27" s="1033"/>
      <c r="BI27" s="1032">
        <f t="shared" ref="BI27" si="132">ROUNDDOWN(BI22,-3)</f>
        <v>0</v>
      </c>
      <c r="BJ27" s="1033"/>
      <c r="BK27" s="1032">
        <f t="shared" ref="BK27" si="133">ROUNDDOWN(BK22,-3)</f>
        <v>0</v>
      </c>
      <c r="BL27" s="1033"/>
      <c r="BM27" s="1032">
        <f t="shared" ref="BM27" si="134">ROUNDDOWN(BM22,-3)</f>
        <v>0</v>
      </c>
      <c r="BN27" s="1033"/>
      <c r="BO27" s="1032">
        <f t="shared" ref="BO27" si="135">ROUNDDOWN(BO22,-3)</f>
        <v>0</v>
      </c>
      <c r="BP27" s="1034"/>
      <c r="BU27" s="942"/>
      <c r="BV27" s="901"/>
      <c r="BW27" s="909" t="s">
        <v>312</v>
      </c>
      <c r="BX27" s="910"/>
      <c r="BY27" s="910"/>
      <c r="BZ27" s="910"/>
      <c r="CA27" s="911"/>
      <c r="CB27" s="327"/>
      <c r="CC27" s="902">
        <f>ROUNDDOWN(CC22,-3)</f>
        <v>10000</v>
      </c>
      <c r="CD27" s="903"/>
      <c r="CE27" s="902">
        <f t="shared" ref="CE27" si="136">ROUNDDOWN(CE22,-3)</f>
        <v>10000</v>
      </c>
      <c r="CF27" s="903"/>
      <c r="CG27" s="902">
        <f t="shared" ref="CG27" si="137">ROUNDDOWN(CG22,-3)</f>
        <v>10000</v>
      </c>
      <c r="CH27" s="903"/>
      <c r="CI27" s="902">
        <f t="shared" ref="CI27" si="138">ROUNDDOWN(CI22,-3)</f>
        <v>10000</v>
      </c>
      <c r="CJ27" s="903"/>
      <c r="CK27" s="902">
        <f t="shared" ref="CK27" si="139">ROUNDDOWN(CK22,-3)</f>
        <v>10000</v>
      </c>
      <c r="CL27" s="903"/>
      <c r="CM27" s="902">
        <f t="shared" ref="CM27" si="140">ROUNDDOWN(CM22,-3)</f>
        <v>10000</v>
      </c>
      <c r="CN27" s="903"/>
      <c r="CO27" s="904">
        <f t="shared" ref="CO27" si="141">ROUNDDOWN(CO22,-3)</f>
        <v>0</v>
      </c>
      <c r="CP27" s="905"/>
      <c r="CQ27" s="904">
        <f t="shared" ref="CQ27" si="142">ROUNDDOWN(CQ22,-3)</f>
        <v>0</v>
      </c>
      <c r="CR27" s="905"/>
      <c r="CS27" s="904">
        <f t="shared" ref="CS27" si="143">ROUNDDOWN(CS22,-3)</f>
        <v>0</v>
      </c>
      <c r="CT27" s="905"/>
      <c r="CU27" s="904">
        <f t="shared" ref="CU27" si="144">ROUNDDOWN(CU22,-3)</f>
        <v>0</v>
      </c>
      <c r="CV27" s="905"/>
    </row>
    <row r="28" spans="1:100" ht="17.399999999999999" customHeight="1" x14ac:dyDescent="0.55000000000000004">
      <c r="A28" s="942"/>
      <c r="B28" s="899" t="s">
        <v>310</v>
      </c>
      <c r="C28" s="896" t="s">
        <v>318</v>
      </c>
      <c r="D28" s="897"/>
      <c r="E28" s="897"/>
      <c r="F28" s="897"/>
      <c r="G28" s="898"/>
      <c r="H28" s="330"/>
      <c r="I28" s="1068">
        <f>MIN(I24,300000)</f>
        <v>0</v>
      </c>
      <c r="J28" s="1051"/>
      <c r="K28" s="1042">
        <f t="shared" ref="K28" si="145">MIN(K24,300000)</f>
        <v>0</v>
      </c>
      <c r="L28" s="1051"/>
      <c r="M28" s="1042">
        <f t="shared" ref="M28" si="146">MIN(M24,300000)</f>
        <v>0</v>
      </c>
      <c r="N28" s="1051"/>
      <c r="O28" s="1042">
        <f t="shared" ref="O28" si="147">MIN(O24,300000)</f>
        <v>0</v>
      </c>
      <c r="P28" s="1051"/>
      <c r="Q28" s="1042">
        <f t="shared" ref="Q28" si="148">MIN(Q24,300000)</f>
        <v>0</v>
      </c>
      <c r="R28" s="1051"/>
      <c r="S28" s="1042">
        <f t="shared" ref="S28" si="149">MIN(S24,300000)</f>
        <v>0</v>
      </c>
      <c r="T28" s="1051"/>
      <c r="U28" s="1052">
        <f t="shared" ref="U28" si="150">MIN(U24,300000)</f>
        <v>0</v>
      </c>
      <c r="V28" s="1043"/>
      <c r="W28" s="1042">
        <f t="shared" ref="W28" si="151">MIN(W24,300000)</f>
        <v>0</v>
      </c>
      <c r="X28" s="1043"/>
      <c r="Y28" s="1042">
        <f t="shared" ref="Y28" si="152">MIN(Y24,300000)</f>
        <v>0</v>
      </c>
      <c r="Z28" s="1043"/>
      <c r="AA28" s="1042">
        <f t="shared" ref="AA28" si="153">MIN(AA24,300000)</f>
        <v>0</v>
      </c>
      <c r="AB28" s="1044"/>
      <c r="AC28" s="1052">
        <f t="shared" ref="AC28" si="154">MIN(AC24,300000)</f>
        <v>0</v>
      </c>
      <c r="AD28" s="1043"/>
      <c r="AE28" s="1042">
        <f t="shared" ref="AE28" si="155">MIN(AE24,300000)</f>
        <v>0</v>
      </c>
      <c r="AF28" s="1043"/>
      <c r="AG28" s="1042">
        <f t="shared" ref="AG28" si="156">MIN(AG24,300000)</f>
        <v>0</v>
      </c>
      <c r="AH28" s="1043"/>
      <c r="AI28" s="1042">
        <f t="shared" ref="AI28" si="157">MIN(AI24,300000)</f>
        <v>0</v>
      </c>
      <c r="AJ28" s="1043"/>
      <c r="AK28" s="1042">
        <f t="shared" ref="AK28" si="158">MIN(AK24,300000)</f>
        <v>0</v>
      </c>
      <c r="AL28" s="1043"/>
      <c r="AM28" s="1042">
        <f>MIN(AM24,300000)</f>
        <v>0</v>
      </c>
      <c r="AN28" s="1043"/>
      <c r="AO28" s="1042">
        <f t="shared" ref="AO28" si="159">MIN(AO24,300000)</f>
        <v>0</v>
      </c>
      <c r="AP28" s="1043"/>
      <c r="AQ28" s="1042">
        <f t="shared" ref="AQ28" si="160">MIN(AQ24,300000)</f>
        <v>0</v>
      </c>
      <c r="AR28" s="1043"/>
      <c r="AS28" s="1042">
        <f t="shared" ref="AS28" si="161">MIN(AS24,300000)</f>
        <v>0</v>
      </c>
      <c r="AT28" s="1043"/>
      <c r="AU28" s="1042">
        <f t="shared" ref="AU28" si="162">MIN(AU24,300000)</f>
        <v>0</v>
      </c>
      <c r="AV28" s="1044"/>
      <c r="AW28" s="1052">
        <f>MIN(AW24,300000)</f>
        <v>0</v>
      </c>
      <c r="AX28" s="1043"/>
      <c r="AY28" s="1042">
        <f t="shared" ref="AY28" si="163">MIN(AY24,300000)</f>
        <v>0</v>
      </c>
      <c r="AZ28" s="1043"/>
      <c r="BA28" s="1042">
        <f t="shared" ref="BA28" si="164">MIN(BA24,300000)</f>
        <v>0</v>
      </c>
      <c r="BB28" s="1043"/>
      <c r="BC28" s="1042">
        <f t="shared" ref="BC28" si="165">MIN(BC24,300000)</f>
        <v>0</v>
      </c>
      <c r="BD28" s="1043"/>
      <c r="BE28" s="1042">
        <f t="shared" ref="BE28" si="166">MIN(BE24,300000)</f>
        <v>0</v>
      </c>
      <c r="BF28" s="1043"/>
      <c r="BG28" s="1042">
        <f t="shared" ref="BG28" si="167">MIN(BG24,300000)</f>
        <v>0</v>
      </c>
      <c r="BH28" s="1043"/>
      <c r="BI28" s="1042">
        <f t="shared" ref="BI28" si="168">MIN(BI24,300000)</f>
        <v>0</v>
      </c>
      <c r="BJ28" s="1043"/>
      <c r="BK28" s="1042">
        <f t="shared" ref="BK28" si="169">MIN(BK24,300000)</f>
        <v>0</v>
      </c>
      <c r="BL28" s="1043"/>
      <c r="BM28" s="1042">
        <f t="shared" ref="BM28" si="170">MIN(BM24,300000)</f>
        <v>0</v>
      </c>
      <c r="BN28" s="1043"/>
      <c r="BO28" s="1042">
        <f t="shared" ref="BO28" si="171">MIN(BO24,300000)</f>
        <v>0</v>
      </c>
      <c r="BP28" s="1044"/>
      <c r="BU28" s="942"/>
      <c r="BV28" s="899" t="s">
        <v>310</v>
      </c>
      <c r="BW28" s="896" t="s">
        <v>318</v>
      </c>
      <c r="BX28" s="897"/>
      <c r="BY28" s="897"/>
      <c r="BZ28" s="897"/>
      <c r="CA28" s="898"/>
      <c r="CB28" s="327"/>
      <c r="CC28" s="902">
        <f>MIN(CC24,300000)</f>
        <v>300000</v>
      </c>
      <c r="CD28" s="903"/>
      <c r="CE28" s="902">
        <f t="shared" ref="CE28" si="172">MIN(CE24,300000)</f>
        <v>296000</v>
      </c>
      <c r="CF28" s="903"/>
      <c r="CG28" s="902">
        <f t="shared" ref="CG28" si="173">MIN(CG24,300000)</f>
        <v>162000</v>
      </c>
      <c r="CH28" s="903"/>
      <c r="CI28" s="902">
        <f t="shared" ref="CI28" si="174">MIN(CI24,300000)</f>
        <v>145000</v>
      </c>
      <c r="CJ28" s="903"/>
      <c r="CK28" s="902">
        <f t="shared" ref="CK28" si="175">MIN(CK24,300000)</f>
        <v>104000</v>
      </c>
      <c r="CL28" s="903"/>
      <c r="CM28" s="902">
        <f t="shared" ref="CM28" si="176">MIN(CM24,300000)</f>
        <v>168000</v>
      </c>
      <c r="CN28" s="903"/>
      <c r="CO28" s="904">
        <f t="shared" ref="CO28" si="177">MIN(CO24,300000)</f>
        <v>0</v>
      </c>
      <c r="CP28" s="905"/>
      <c r="CQ28" s="904">
        <f t="shared" ref="CQ28" si="178">MIN(CQ24,300000)</f>
        <v>0</v>
      </c>
      <c r="CR28" s="905"/>
      <c r="CS28" s="904">
        <f t="shared" ref="CS28" si="179">MIN(CS24,300000)</f>
        <v>0</v>
      </c>
      <c r="CT28" s="905"/>
      <c r="CU28" s="905">
        <f t="shared" ref="CU28" si="180">MIN(CU24,300000)</f>
        <v>0</v>
      </c>
      <c r="CV28" s="906"/>
    </row>
    <row r="29" spans="1:100" ht="17.399999999999999" customHeight="1" x14ac:dyDescent="0.55000000000000004">
      <c r="A29" s="942"/>
      <c r="B29" s="900"/>
      <c r="C29" s="896" t="s">
        <v>317</v>
      </c>
      <c r="D29" s="897"/>
      <c r="E29" s="897"/>
      <c r="F29" s="897"/>
      <c r="G29" s="898"/>
      <c r="H29" s="330"/>
      <c r="I29" s="1067">
        <f>MIN(I25,270000)</f>
        <v>0</v>
      </c>
      <c r="J29" s="1049"/>
      <c r="K29" s="1029">
        <f t="shared" ref="K29" si="181">MIN(K25,270000)</f>
        <v>0</v>
      </c>
      <c r="L29" s="1049"/>
      <c r="M29" s="1029">
        <f t="shared" ref="M29" si="182">MIN(M25,270000)</f>
        <v>0</v>
      </c>
      <c r="N29" s="1049"/>
      <c r="O29" s="1029">
        <f t="shared" ref="O29" si="183">MIN(O25,270000)</f>
        <v>0</v>
      </c>
      <c r="P29" s="1049"/>
      <c r="Q29" s="1029">
        <f t="shared" ref="Q29" si="184">MIN(Q25,270000)</f>
        <v>0</v>
      </c>
      <c r="R29" s="1049"/>
      <c r="S29" s="1029">
        <f t="shared" ref="S29" si="185">MIN(S25,270000)</f>
        <v>0</v>
      </c>
      <c r="T29" s="1049"/>
      <c r="U29" s="1050">
        <f t="shared" ref="U29" si="186">MIN(U25,270000)</f>
        <v>0</v>
      </c>
      <c r="V29" s="1030"/>
      <c r="W29" s="1029">
        <f t="shared" ref="W29" si="187">MIN(W25,270000)</f>
        <v>0</v>
      </c>
      <c r="X29" s="1030"/>
      <c r="Y29" s="1029">
        <f t="shared" ref="Y29" si="188">MIN(Y25,270000)</f>
        <v>0</v>
      </c>
      <c r="Z29" s="1030"/>
      <c r="AA29" s="1029">
        <f t="shared" ref="AA29" si="189">MIN(AA25,270000)</f>
        <v>0</v>
      </c>
      <c r="AB29" s="1031"/>
      <c r="AC29" s="1050">
        <f t="shared" ref="AC29" si="190">MIN(AC25,270000)</f>
        <v>0</v>
      </c>
      <c r="AD29" s="1030"/>
      <c r="AE29" s="1029">
        <f t="shared" ref="AE29" si="191">MIN(AE25,270000)</f>
        <v>0</v>
      </c>
      <c r="AF29" s="1030"/>
      <c r="AG29" s="1029">
        <f t="shared" ref="AG29" si="192">MIN(AG25,270000)</f>
        <v>0</v>
      </c>
      <c r="AH29" s="1030"/>
      <c r="AI29" s="1029">
        <f t="shared" ref="AI29" si="193">MIN(AI25,270000)</f>
        <v>0</v>
      </c>
      <c r="AJ29" s="1030"/>
      <c r="AK29" s="1029">
        <f t="shared" ref="AK29" si="194">MIN(AK25,270000)</f>
        <v>0</v>
      </c>
      <c r="AL29" s="1030"/>
      <c r="AM29" s="1029">
        <f>MIN(AM25,270000)</f>
        <v>0</v>
      </c>
      <c r="AN29" s="1030"/>
      <c r="AO29" s="1029">
        <f t="shared" ref="AO29" si="195">MIN(AO25,270000)</f>
        <v>0</v>
      </c>
      <c r="AP29" s="1030"/>
      <c r="AQ29" s="1029">
        <f t="shared" ref="AQ29" si="196">MIN(AQ25,270000)</f>
        <v>0</v>
      </c>
      <c r="AR29" s="1030"/>
      <c r="AS29" s="1029">
        <f t="shared" ref="AS29" si="197">MIN(AS25,270000)</f>
        <v>0</v>
      </c>
      <c r="AT29" s="1030"/>
      <c r="AU29" s="1029">
        <f t="shared" ref="AU29" si="198">MIN(AU25,270000)</f>
        <v>0</v>
      </c>
      <c r="AV29" s="1031"/>
      <c r="AW29" s="1050">
        <f>MIN(AW25,270000)</f>
        <v>0</v>
      </c>
      <c r="AX29" s="1030"/>
      <c r="AY29" s="1029">
        <f t="shared" ref="AY29" si="199">MIN(AY25,270000)</f>
        <v>0</v>
      </c>
      <c r="AZ29" s="1030"/>
      <c r="BA29" s="1029">
        <f t="shared" ref="BA29" si="200">MIN(BA25,270000)</f>
        <v>0</v>
      </c>
      <c r="BB29" s="1030"/>
      <c r="BC29" s="1029">
        <f t="shared" ref="BC29" si="201">MIN(BC25,270000)</f>
        <v>0</v>
      </c>
      <c r="BD29" s="1030"/>
      <c r="BE29" s="1029">
        <f t="shared" ref="BE29" si="202">MIN(BE25,270000)</f>
        <v>0</v>
      </c>
      <c r="BF29" s="1030"/>
      <c r="BG29" s="1029">
        <f t="shared" ref="BG29" si="203">MIN(BG25,270000)</f>
        <v>0</v>
      </c>
      <c r="BH29" s="1030"/>
      <c r="BI29" s="1029">
        <f t="shared" ref="BI29" si="204">MIN(BI25,270000)</f>
        <v>0</v>
      </c>
      <c r="BJ29" s="1030"/>
      <c r="BK29" s="1029">
        <f t="shared" ref="BK29" si="205">MIN(BK25,270000)</f>
        <v>0</v>
      </c>
      <c r="BL29" s="1030"/>
      <c r="BM29" s="1029">
        <f t="shared" ref="BM29" si="206">MIN(BM25,270000)</f>
        <v>0</v>
      </c>
      <c r="BN29" s="1030"/>
      <c r="BO29" s="1029">
        <f t="shared" ref="BO29" si="207">MIN(BO25,270000)</f>
        <v>0</v>
      </c>
      <c r="BP29" s="1031"/>
      <c r="BU29" s="942"/>
      <c r="BV29" s="900"/>
      <c r="BW29" s="896" t="s">
        <v>317</v>
      </c>
      <c r="BX29" s="897"/>
      <c r="BY29" s="897"/>
      <c r="BZ29" s="897"/>
      <c r="CA29" s="898"/>
      <c r="CB29" s="327"/>
      <c r="CC29" s="860">
        <f>MIN(CC25,270000)</f>
        <v>233000</v>
      </c>
      <c r="CD29" s="857"/>
      <c r="CE29" s="843">
        <f t="shared" ref="CE29" si="208">MIN(CE25,270000)</f>
        <v>166000</v>
      </c>
      <c r="CF29" s="844"/>
      <c r="CG29" s="843">
        <f t="shared" ref="CG29" si="209">MIN(CG25,270000)</f>
        <v>133000</v>
      </c>
      <c r="CH29" s="844"/>
      <c r="CI29" s="843">
        <f t="shared" ref="CI29" si="210">MIN(CI25,270000)</f>
        <v>120000</v>
      </c>
      <c r="CJ29" s="844"/>
      <c r="CK29" s="843">
        <f t="shared" ref="CK29" si="211">MIN(CK25,270000)</f>
        <v>126000</v>
      </c>
      <c r="CL29" s="844"/>
      <c r="CM29" s="843">
        <f t="shared" ref="CM29" si="212">MIN(CM25,270000)</f>
        <v>166000</v>
      </c>
      <c r="CN29" s="844"/>
      <c r="CO29" s="836">
        <f t="shared" ref="CO29" si="213">MIN(CO25,270000)</f>
        <v>0</v>
      </c>
      <c r="CP29" s="845"/>
      <c r="CQ29" s="836">
        <f t="shared" ref="CQ29" si="214">MIN(CQ25,270000)</f>
        <v>0</v>
      </c>
      <c r="CR29" s="845"/>
      <c r="CS29" s="836">
        <f t="shared" ref="CS29" si="215">MIN(CS25,270000)</f>
        <v>0</v>
      </c>
      <c r="CT29" s="845"/>
      <c r="CU29" s="836">
        <f t="shared" ref="CU29" si="216">MIN(CU25,270000)</f>
        <v>0</v>
      </c>
      <c r="CV29" s="837"/>
    </row>
    <row r="30" spans="1:100" ht="17.399999999999999" customHeight="1" x14ac:dyDescent="0.55000000000000004">
      <c r="A30" s="942"/>
      <c r="B30" s="900"/>
      <c r="C30" s="896" t="s">
        <v>316</v>
      </c>
      <c r="D30" s="897"/>
      <c r="E30" s="897"/>
      <c r="F30" s="897"/>
      <c r="G30" s="898"/>
      <c r="H30" s="330"/>
      <c r="I30" s="1067">
        <f>MIN(I26,600000)</f>
        <v>0</v>
      </c>
      <c r="J30" s="1049"/>
      <c r="K30" s="1029">
        <f>MIN(K26,600000)</f>
        <v>0</v>
      </c>
      <c r="L30" s="1049"/>
      <c r="M30" s="1029">
        <f>MIN(M26,600000)</f>
        <v>0</v>
      </c>
      <c r="N30" s="1049"/>
      <c r="O30" s="1029">
        <f t="shared" ref="O30" si="217">MIN(O26,600000)</f>
        <v>0</v>
      </c>
      <c r="P30" s="1049"/>
      <c r="Q30" s="1029">
        <f t="shared" ref="Q30" si="218">MIN(Q26,600000)</f>
        <v>0</v>
      </c>
      <c r="R30" s="1049"/>
      <c r="S30" s="1029">
        <f t="shared" ref="S30" si="219">MIN(S26,600000)</f>
        <v>0</v>
      </c>
      <c r="T30" s="1049"/>
      <c r="U30" s="1050">
        <f t="shared" ref="U30" si="220">MIN(U26,600000)</f>
        <v>0</v>
      </c>
      <c r="V30" s="1030"/>
      <c r="W30" s="1029">
        <f t="shared" ref="W30" si="221">MIN(W26,600000)</f>
        <v>0</v>
      </c>
      <c r="X30" s="1030"/>
      <c r="Y30" s="1029">
        <f>MIN(Y26,600000)</f>
        <v>0</v>
      </c>
      <c r="Z30" s="1030"/>
      <c r="AA30" s="1029">
        <f>MIN(AA26,600000)</f>
        <v>0</v>
      </c>
      <c r="AB30" s="1031"/>
      <c r="AC30" s="1050">
        <f t="shared" ref="AC30" si="222">MIN(AC26,600000)</f>
        <v>0</v>
      </c>
      <c r="AD30" s="1030"/>
      <c r="AE30" s="1029">
        <f t="shared" ref="AE30" si="223">MIN(AE26,600000)</f>
        <v>0</v>
      </c>
      <c r="AF30" s="1030"/>
      <c r="AG30" s="1029">
        <f t="shared" ref="AG30" si="224">MIN(AG26,600000)</f>
        <v>0</v>
      </c>
      <c r="AH30" s="1030"/>
      <c r="AI30" s="1029">
        <f t="shared" ref="AI30" si="225">MIN(AI26,600000)</f>
        <v>0</v>
      </c>
      <c r="AJ30" s="1030"/>
      <c r="AK30" s="1029">
        <f t="shared" ref="AK30" si="226">MIN(AK26,600000)</f>
        <v>0</v>
      </c>
      <c r="AL30" s="1030"/>
      <c r="AM30" s="1029">
        <f>MIN(AM26,600000)</f>
        <v>0</v>
      </c>
      <c r="AN30" s="1030"/>
      <c r="AO30" s="1029">
        <f>MIN(AO26,600000)</f>
        <v>0</v>
      </c>
      <c r="AP30" s="1030"/>
      <c r="AQ30" s="1029">
        <f t="shared" ref="AQ30" si="227">MIN(AQ26,600000)</f>
        <v>0</v>
      </c>
      <c r="AR30" s="1030"/>
      <c r="AS30" s="1029">
        <f t="shared" ref="AS30" si="228">MIN(AS26,600000)</f>
        <v>0</v>
      </c>
      <c r="AT30" s="1030"/>
      <c r="AU30" s="1029">
        <f t="shared" ref="AU30" si="229">MIN(AU26,600000)</f>
        <v>0</v>
      </c>
      <c r="AV30" s="1031"/>
      <c r="AW30" s="1050">
        <f>MIN(AW26,600000)</f>
        <v>0</v>
      </c>
      <c r="AX30" s="1030"/>
      <c r="AY30" s="1029">
        <f>MIN(AY26,600000)</f>
        <v>0</v>
      </c>
      <c r="AZ30" s="1030"/>
      <c r="BA30" s="1029">
        <f t="shared" ref="BA30" si="230">MIN(BA26,600000)</f>
        <v>0</v>
      </c>
      <c r="BB30" s="1030"/>
      <c r="BC30" s="1029">
        <f t="shared" ref="BC30" si="231">MIN(BC26,600000)</f>
        <v>0</v>
      </c>
      <c r="BD30" s="1030"/>
      <c r="BE30" s="1029">
        <f t="shared" ref="BE30" si="232">MIN(BE26,600000)</f>
        <v>0</v>
      </c>
      <c r="BF30" s="1030"/>
      <c r="BG30" s="1029">
        <f t="shared" ref="BG30" si="233">MIN(BG26,600000)</f>
        <v>0</v>
      </c>
      <c r="BH30" s="1030"/>
      <c r="BI30" s="1029">
        <f t="shared" ref="BI30" si="234">MIN(BI26,600000)</f>
        <v>0</v>
      </c>
      <c r="BJ30" s="1030"/>
      <c r="BK30" s="1029">
        <f t="shared" ref="BK30" si="235">MIN(BK26,600000)</f>
        <v>0</v>
      </c>
      <c r="BL30" s="1030"/>
      <c r="BM30" s="1029">
        <f t="shared" ref="BM30" si="236">MIN(BM26,600000)</f>
        <v>0</v>
      </c>
      <c r="BN30" s="1030"/>
      <c r="BO30" s="1029">
        <f t="shared" ref="BO30" si="237">MIN(BO26,600000)</f>
        <v>0</v>
      </c>
      <c r="BP30" s="1031"/>
      <c r="BU30" s="942"/>
      <c r="BV30" s="900"/>
      <c r="BW30" s="896" t="s">
        <v>316</v>
      </c>
      <c r="BX30" s="897"/>
      <c r="BY30" s="897"/>
      <c r="BZ30" s="897"/>
      <c r="CA30" s="898"/>
      <c r="CB30" s="331"/>
      <c r="CC30" s="860">
        <f>MIN(CC26,600000)</f>
        <v>266000</v>
      </c>
      <c r="CD30" s="857"/>
      <c r="CE30" s="843">
        <f>MIN(CE26,600000)</f>
        <v>233000</v>
      </c>
      <c r="CF30" s="844"/>
      <c r="CG30" s="843">
        <f t="shared" ref="CG30" si="238">MIN(CG26,600000)</f>
        <v>200000</v>
      </c>
      <c r="CH30" s="844"/>
      <c r="CI30" s="843">
        <f t="shared" ref="CI30" si="239">MIN(CI26,600000)</f>
        <v>120000</v>
      </c>
      <c r="CJ30" s="844"/>
      <c r="CK30" s="843">
        <f t="shared" ref="CK30" si="240">MIN(CK26,600000)</f>
        <v>126000</v>
      </c>
      <c r="CL30" s="844"/>
      <c r="CM30" s="843">
        <f t="shared" ref="CM30" si="241">MIN(CM26,600000)</f>
        <v>133000</v>
      </c>
      <c r="CN30" s="844"/>
      <c r="CO30" s="836">
        <f t="shared" ref="CO30" si="242">MIN(CO26,600000)</f>
        <v>0</v>
      </c>
      <c r="CP30" s="845"/>
      <c r="CQ30" s="836">
        <f t="shared" ref="CQ30" si="243">MIN(CQ26,600000)</f>
        <v>0</v>
      </c>
      <c r="CR30" s="845"/>
      <c r="CS30" s="836">
        <f t="shared" ref="CS30" si="244">MIN(CS26,600000)</f>
        <v>0</v>
      </c>
      <c r="CT30" s="845"/>
      <c r="CU30" s="836">
        <f t="shared" ref="CU30" si="245">MIN(CU26,600000)</f>
        <v>0</v>
      </c>
      <c r="CV30" s="837"/>
    </row>
    <row r="31" spans="1:100" ht="17.399999999999999" customHeight="1" x14ac:dyDescent="0.55000000000000004">
      <c r="A31" s="942"/>
      <c r="B31" s="901"/>
      <c r="C31" s="896" t="s">
        <v>471</v>
      </c>
      <c r="D31" s="897"/>
      <c r="E31" s="897"/>
      <c r="F31" s="897"/>
      <c r="G31" s="898"/>
      <c r="H31" s="330"/>
      <c r="I31" s="1066">
        <f>MIN(I27,100000)</f>
        <v>0</v>
      </c>
      <c r="J31" s="1053"/>
      <c r="K31" s="1032">
        <f t="shared" ref="K31" si="246">MIN(K27,100000)</f>
        <v>0</v>
      </c>
      <c r="L31" s="1053"/>
      <c r="M31" s="1032">
        <f t="shared" ref="M31" si="247">MIN(M27,100000)</f>
        <v>0</v>
      </c>
      <c r="N31" s="1053"/>
      <c r="O31" s="1032">
        <f t="shared" ref="O31" si="248">MIN(O27,100000)</f>
        <v>0</v>
      </c>
      <c r="P31" s="1053"/>
      <c r="Q31" s="1032">
        <f t="shared" ref="Q31" si="249">MIN(Q27,100000)</f>
        <v>0</v>
      </c>
      <c r="R31" s="1053"/>
      <c r="S31" s="1032">
        <f t="shared" ref="S31" si="250">MIN(S27,100000)</f>
        <v>0</v>
      </c>
      <c r="T31" s="1053"/>
      <c r="U31" s="1054">
        <f t="shared" ref="U31" si="251">MIN(U27,100000)</f>
        <v>0</v>
      </c>
      <c r="V31" s="1033"/>
      <c r="W31" s="1032">
        <f t="shared" ref="W31" si="252">MIN(W27,100000)</f>
        <v>0</v>
      </c>
      <c r="X31" s="1033"/>
      <c r="Y31" s="1032">
        <f t="shared" ref="Y31" si="253">MIN(Y27,100000)</f>
        <v>0</v>
      </c>
      <c r="Z31" s="1033"/>
      <c r="AA31" s="1032">
        <f t="shared" ref="AA31" si="254">MIN(AA27,100000)</f>
        <v>0</v>
      </c>
      <c r="AB31" s="1034"/>
      <c r="AC31" s="1054">
        <f t="shared" ref="AC31" si="255">MIN(AC27,100000)</f>
        <v>0</v>
      </c>
      <c r="AD31" s="1033"/>
      <c r="AE31" s="1032">
        <f t="shared" ref="AE31" si="256">MIN(AE27,100000)</f>
        <v>0</v>
      </c>
      <c r="AF31" s="1033"/>
      <c r="AG31" s="1032">
        <f t="shared" ref="AG31" si="257">MIN(AG27,100000)</f>
        <v>0</v>
      </c>
      <c r="AH31" s="1033"/>
      <c r="AI31" s="1032">
        <f t="shared" ref="AI31" si="258">MIN(AI27,100000)</f>
        <v>0</v>
      </c>
      <c r="AJ31" s="1033"/>
      <c r="AK31" s="1032">
        <f t="shared" ref="AK31" si="259">MIN(AK27,100000)</f>
        <v>0</v>
      </c>
      <c r="AL31" s="1033"/>
      <c r="AM31" s="1032">
        <f>MIN(AM27,100000)</f>
        <v>0</v>
      </c>
      <c r="AN31" s="1033"/>
      <c r="AO31" s="1032">
        <f t="shared" ref="AO31" si="260">MIN(AO27,100000)</f>
        <v>0</v>
      </c>
      <c r="AP31" s="1033"/>
      <c r="AQ31" s="1032">
        <f t="shared" ref="AQ31" si="261">MIN(AQ27,100000)</f>
        <v>0</v>
      </c>
      <c r="AR31" s="1033"/>
      <c r="AS31" s="1032">
        <f t="shared" ref="AS31" si="262">MIN(AS27,100000)</f>
        <v>0</v>
      </c>
      <c r="AT31" s="1033"/>
      <c r="AU31" s="1032">
        <f t="shared" ref="AU31" si="263">MIN(AU27,100000)</f>
        <v>0</v>
      </c>
      <c r="AV31" s="1034"/>
      <c r="AW31" s="1054">
        <f>MIN(AW27,100000)</f>
        <v>0</v>
      </c>
      <c r="AX31" s="1033"/>
      <c r="AY31" s="1032">
        <f t="shared" ref="AY31" si="264">MIN(AY27,100000)</f>
        <v>0</v>
      </c>
      <c r="AZ31" s="1033"/>
      <c r="BA31" s="1032">
        <f t="shared" ref="BA31" si="265">MIN(BA27,100000)</f>
        <v>0</v>
      </c>
      <c r="BB31" s="1033"/>
      <c r="BC31" s="1032">
        <f t="shared" ref="BC31" si="266">MIN(BC27,100000)</f>
        <v>0</v>
      </c>
      <c r="BD31" s="1033"/>
      <c r="BE31" s="1032">
        <f t="shared" ref="BE31" si="267">MIN(BE27,100000)</f>
        <v>0</v>
      </c>
      <c r="BF31" s="1033"/>
      <c r="BG31" s="1032">
        <f t="shared" ref="BG31" si="268">MIN(BG27,100000)</f>
        <v>0</v>
      </c>
      <c r="BH31" s="1033"/>
      <c r="BI31" s="1032">
        <f t="shared" ref="BI31" si="269">MIN(BI27,100000)</f>
        <v>0</v>
      </c>
      <c r="BJ31" s="1033"/>
      <c r="BK31" s="1032">
        <f t="shared" ref="BK31" si="270">MIN(BK27,100000)</f>
        <v>0</v>
      </c>
      <c r="BL31" s="1033"/>
      <c r="BM31" s="1032">
        <f t="shared" ref="BM31" si="271">MIN(BM27,100000)</f>
        <v>0</v>
      </c>
      <c r="BN31" s="1033"/>
      <c r="BO31" s="1032">
        <f t="shared" ref="BO31" si="272">MIN(BO27,100000)</f>
        <v>0</v>
      </c>
      <c r="BP31" s="1034"/>
      <c r="BU31" s="942"/>
      <c r="BV31" s="901"/>
      <c r="BW31" s="896" t="s">
        <v>322</v>
      </c>
      <c r="BX31" s="897"/>
      <c r="BY31" s="897"/>
      <c r="BZ31" s="897"/>
      <c r="CA31" s="898"/>
      <c r="CB31" s="331"/>
      <c r="CC31" s="860">
        <f>MIN(CC27,100000)</f>
        <v>10000</v>
      </c>
      <c r="CD31" s="857"/>
      <c r="CE31" s="843">
        <f t="shared" ref="CE31" si="273">MIN(CE27,100000)</f>
        <v>10000</v>
      </c>
      <c r="CF31" s="844"/>
      <c r="CG31" s="843">
        <f t="shared" ref="CG31" si="274">MIN(CG27,100000)</f>
        <v>10000</v>
      </c>
      <c r="CH31" s="844"/>
      <c r="CI31" s="843">
        <f t="shared" ref="CI31" si="275">MIN(CI27,100000)</f>
        <v>10000</v>
      </c>
      <c r="CJ31" s="844"/>
      <c r="CK31" s="843">
        <f t="shared" ref="CK31" si="276">MIN(CK27,100000)</f>
        <v>10000</v>
      </c>
      <c r="CL31" s="844"/>
      <c r="CM31" s="843">
        <f t="shared" ref="CM31" si="277">MIN(CM27,100000)</f>
        <v>10000</v>
      </c>
      <c r="CN31" s="844"/>
      <c r="CO31" s="836">
        <f t="shared" ref="CO31" si="278">MIN(CO27,100000)</f>
        <v>0</v>
      </c>
      <c r="CP31" s="845"/>
      <c r="CQ31" s="836">
        <f t="shared" ref="CQ31" si="279">MIN(CQ27,100000)</f>
        <v>0</v>
      </c>
      <c r="CR31" s="845"/>
      <c r="CS31" s="836">
        <f t="shared" ref="CS31" si="280">MIN(CS27,100000)</f>
        <v>0</v>
      </c>
      <c r="CT31" s="845"/>
      <c r="CU31" s="836">
        <f t="shared" ref="CU31" si="281">MIN(CU27,100000)</f>
        <v>0</v>
      </c>
      <c r="CV31" s="837"/>
    </row>
    <row r="32" spans="1:100" ht="21" customHeight="1" x14ac:dyDescent="0.55000000000000004">
      <c r="A32" s="942"/>
      <c r="B32" s="877" t="s">
        <v>320</v>
      </c>
      <c r="C32" s="878"/>
      <c r="D32" s="878"/>
      <c r="E32" s="878"/>
      <c r="F32" s="878"/>
      <c r="G32" s="879"/>
      <c r="H32" s="568">
        <f>SUM(I32:BP32)</f>
        <v>0</v>
      </c>
      <c r="I32" s="1068">
        <f>I28*I$10</f>
        <v>0</v>
      </c>
      <c r="J32" s="1051"/>
      <c r="K32" s="1042">
        <f>K28*K$10</f>
        <v>0</v>
      </c>
      <c r="L32" s="1051"/>
      <c r="M32" s="1042">
        <f>M28*M$10</f>
        <v>0</v>
      </c>
      <c r="N32" s="1051"/>
      <c r="O32" s="1042">
        <f>O28*O$10</f>
        <v>0</v>
      </c>
      <c r="P32" s="1051"/>
      <c r="Q32" s="1042">
        <f>Q28*Q$10</f>
        <v>0</v>
      </c>
      <c r="R32" s="1051"/>
      <c r="S32" s="1042">
        <f>S28*S$10</f>
        <v>0</v>
      </c>
      <c r="T32" s="1051"/>
      <c r="U32" s="1052">
        <f>U28*U$10</f>
        <v>0</v>
      </c>
      <c r="V32" s="1043"/>
      <c r="W32" s="1042">
        <f>W28*W$10</f>
        <v>0</v>
      </c>
      <c r="X32" s="1043"/>
      <c r="Y32" s="1042">
        <f>Y28*Y$10</f>
        <v>0</v>
      </c>
      <c r="Z32" s="1043"/>
      <c r="AA32" s="1042">
        <f>AA28*AA$10</f>
        <v>0</v>
      </c>
      <c r="AB32" s="1044"/>
      <c r="AC32" s="1052">
        <f>AC28*AC$10</f>
        <v>0</v>
      </c>
      <c r="AD32" s="1043"/>
      <c r="AE32" s="1042">
        <f>AE28*AE$10</f>
        <v>0</v>
      </c>
      <c r="AF32" s="1043"/>
      <c r="AG32" s="1042">
        <f>AG28*AG$10</f>
        <v>0</v>
      </c>
      <c r="AH32" s="1043"/>
      <c r="AI32" s="1042">
        <f>AI28*AI$10</f>
        <v>0</v>
      </c>
      <c r="AJ32" s="1043"/>
      <c r="AK32" s="1042">
        <f>AK28*AK$10</f>
        <v>0</v>
      </c>
      <c r="AL32" s="1043"/>
      <c r="AM32" s="1042">
        <f>AM28*AM$10</f>
        <v>0</v>
      </c>
      <c r="AN32" s="1043"/>
      <c r="AO32" s="1042">
        <f>AO28*AO$10</f>
        <v>0</v>
      </c>
      <c r="AP32" s="1043"/>
      <c r="AQ32" s="1042">
        <f>AQ28*AQ$10</f>
        <v>0</v>
      </c>
      <c r="AR32" s="1043"/>
      <c r="AS32" s="1042">
        <f>AS28*AS$10</f>
        <v>0</v>
      </c>
      <c r="AT32" s="1043"/>
      <c r="AU32" s="1042">
        <f>AU28*AU$10</f>
        <v>0</v>
      </c>
      <c r="AV32" s="1044"/>
      <c r="AW32" s="1052">
        <f>AW28*AW$10</f>
        <v>0</v>
      </c>
      <c r="AX32" s="1043"/>
      <c r="AY32" s="1042">
        <f>AY28*AY$10</f>
        <v>0</v>
      </c>
      <c r="AZ32" s="1043"/>
      <c r="BA32" s="1042">
        <f>BA28*BA$10</f>
        <v>0</v>
      </c>
      <c r="BB32" s="1043"/>
      <c r="BC32" s="1042">
        <f>BC28*BC$10</f>
        <v>0</v>
      </c>
      <c r="BD32" s="1043"/>
      <c r="BE32" s="1042">
        <f>BE28*BE$10</f>
        <v>0</v>
      </c>
      <c r="BF32" s="1043"/>
      <c r="BG32" s="1042">
        <f>BG28*BG$10</f>
        <v>0</v>
      </c>
      <c r="BH32" s="1043"/>
      <c r="BI32" s="1042">
        <f>BI28*BI$10</f>
        <v>0</v>
      </c>
      <c r="BJ32" s="1043"/>
      <c r="BK32" s="1042">
        <f>BK28*BK$10</f>
        <v>0</v>
      </c>
      <c r="BL32" s="1043"/>
      <c r="BM32" s="1042">
        <f>BM28*BM$10</f>
        <v>0</v>
      </c>
      <c r="BN32" s="1043"/>
      <c r="BO32" s="1042">
        <f>BO28*BO$10</f>
        <v>0</v>
      </c>
      <c r="BP32" s="1044"/>
      <c r="BU32" s="942"/>
      <c r="BV32" s="893" t="s">
        <v>320</v>
      </c>
      <c r="BW32" s="893"/>
      <c r="BX32" s="893"/>
      <c r="BY32" s="893"/>
      <c r="BZ32" s="893"/>
      <c r="CA32" s="877"/>
      <c r="CB32" s="560">
        <f t="shared" ref="CB32:CB36" si="282">SUM(CC32:CV32)</f>
        <v>24030000</v>
      </c>
      <c r="CC32" s="855">
        <f>CC28*CC$10</f>
        <v>12000000</v>
      </c>
      <c r="CD32" s="856"/>
      <c r="CE32" s="890">
        <f>CE28*CE$10</f>
        <v>5920000</v>
      </c>
      <c r="CF32" s="856"/>
      <c r="CG32" s="890">
        <f>CG28*CG$10</f>
        <v>1620000</v>
      </c>
      <c r="CH32" s="856"/>
      <c r="CI32" s="890">
        <f>CI28*CI$10</f>
        <v>1450000</v>
      </c>
      <c r="CJ32" s="856"/>
      <c r="CK32" s="890">
        <f>CK28*CK$10</f>
        <v>520000</v>
      </c>
      <c r="CL32" s="856"/>
      <c r="CM32" s="890">
        <f>CM28*CM$10</f>
        <v>2520000</v>
      </c>
      <c r="CN32" s="856"/>
      <c r="CO32" s="891">
        <f>CO28*CO$10</f>
        <v>0</v>
      </c>
      <c r="CP32" s="891"/>
      <c r="CQ32" s="892">
        <f>CQ28*CQ$10</f>
        <v>0</v>
      </c>
      <c r="CR32" s="891"/>
      <c r="CS32" s="892">
        <f>CS28*CS$10</f>
        <v>0</v>
      </c>
      <c r="CT32" s="891"/>
      <c r="CU32" s="858">
        <f>CU28*CU$10</f>
        <v>0</v>
      </c>
      <c r="CV32" s="859"/>
    </row>
    <row r="33" spans="1:101" ht="21" customHeight="1" x14ac:dyDescent="0.55000000000000004">
      <c r="A33" s="942"/>
      <c r="B33" s="877" t="s">
        <v>321</v>
      </c>
      <c r="C33" s="878"/>
      <c r="D33" s="878"/>
      <c r="E33" s="878"/>
      <c r="F33" s="878"/>
      <c r="G33" s="879"/>
      <c r="H33" s="568">
        <f>SUM(I33:BP33)</f>
        <v>0</v>
      </c>
      <c r="I33" s="1067">
        <f>I29*I$11</f>
        <v>0</v>
      </c>
      <c r="J33" s="1049"/>
      <c r="K33" s="1029">
        <f t="shared" ref="K33" si="283">K29*K$11</f>
        <v>0</v>
      </c>
      <c r="L33" s="1049"/>
      <c r="M33" s="1029">
        <f t="shared" ref="M33" si="284">M29*M$11</f>
        <v>0</v>
      </c>
      <c r="N33" s="1049"/>
      <c r="O33" s="1029">
        <f t="shared" ref="O33" si="285">O29*O$11</f>
        <v>0</v>
      </c>
      <c r="P33" s="1049"/>
      <c r="Q33" s="1029">
        <f t="shared" ref="Q33" si="286">Q29*Q$11</f>
        <v>0</v>
      </c>
      <c r="R33" s="1049"/>
      <c r="S33" s="1029">
        <f t="shared" ref="S33" si="287">S29*S$11</f>
        <v>0</v>
      </c>
      <c r="T33" s="1049"/>
      <c r="U33" s="1050">
        <f t="shared" ref="U33" si="288">U29*U$11</f>
        <v>0</v>
      </c>
      <c r="V33" s="1030"/>
      <c r="W33" s="1029">
        <f t="shared" ref="W33" si="289">W29*W$11</f>
        <v>0</v>
      </c>
      <c r="X33" s="1030"/>
      <c r="Y33" s="1029">
        <f t="shared" ref="Y33" si="290">Y29*Y$11</f>
        <v>0</v>
      </c>
      <c r="Z33" s="1030"/>
      <c r="AA33" s="1029">
        <f t="shared" ref="AA33" si="291">AA29*AA$11</f>
        <v>0</v>
      </c>
      <c r="AB33" s="1031"/>
      <c r="AC33" s="1050">
        <f t="shared" ref="AC33" si="292">AC29*AC$11</f>
        <v>0</v>
      </c>
      <c r="AD33" s="1030"/>
      <c r="AE33" s="1029">
        <f t="shared" ref="AE33" si="293">AE29*AE$11</f>
        <v>0</v>
      </c>
      <c r="AF33" s="1030"/>
      <c r="AG33" s="1029">
        <f t="shared" ref="AG33" si="294">AG29*AG$11</f>
        <v>0</v>
      </c>
      <c r="AH33" s="1030"/>
      <c r="AI33" s="1029">
        <f t="shared" ref="AI33" si="295">AI29*AI$11</f>
        <v>0</v>
      </c>
      <c r="AJ33" s="1030"/>
      <c r="AK33" s="1029">
        <f t="shared" ref="AK33" si="296">AK29*AK$11</f>
        <v>0</v>
      </c>
      <c r="AL33" s="1030"/>
      <c r="AM33" s="1029">
        <f>AM29*AM$11</f>
        <v>0</v>
      </c>
      <c r="AN33" s="1030"/>
      <c r="AO33" s="1029">
        <f t="shared" ref="AO33" si="297">AO29*AO$11</f>
        <v>0</v>
      </c>
      <c r="AP33" s="1030"/>
      <c r="AQ33" s="1029">
        <f t="shared" ref="AQ33" si="298">AQ29*AQ$11</f>
        <v>0</v>
      </c>
      <c r="AR33" s="1030"/>
      <c r="AS33" s="1029">
        <f t="shared" ref="AS33" si="299">AS29*AS$11</f>
        <v>0</v>
      </c>
      <c r="AT33" s="1030"/>
      <c r="AU33" s="1029">
        <f t="shared" ref="AU33" si="300">AU29*AU$11</f>
        <v>0</v>
      </c>
      <c r="AV33" s="1031"/>
      <c r="AW33" s="1050">
        <f>AW29*AW$11</f>
        <v>0</v>
      </c>
      <c r="AX33" s="1030"/>
      <c r="AY33" s="1029">
        <f t="shared" ref="AY33" si="301">AY29*AY$11</f>
        <v>0</v>
      </c>
      <c r="AZ33" s="1030"/>
      <c r="BA33" s="1029">
        <f t="shared" ref="BA33" si="302">BA29*BA$11</f>
        <v>0</v>
      </c>
      <c r="BB33" s="1030"/>
      <c r="BC33" s="1029">
        <f t="shared" ref="BC33" si="303">BC29*BC$11</f>
        <v>0</v>
      </c>
      <c r="BD33" s="1030"/>
      <c r="BE33" s="1029">
        <f t="shared" ref="BE33" si="304">BE29*BE$11</f>
        <v>0</v>
      </c>
      <c r="BF33" s="1030"/>
      <c r="BG33" s="1029">
        <f t="shared" ref="BG33" si="305">BG29*BG$11</f>
        <v>0</v>
      </c>
      <c r="BH33" s="1030"/>
      <c r="BI33" s="1029">
        <f t="shared" ref="BI33" si="306">BI29*BI$11</f>
        <v>0</v>
      </c>
      <c r="BJ33" s="1030"/>
      <c r="BK33" s="1029">
        <f t="shared" ref="BK33" si="307">BK29*BK$11</f>
        <v>0</v>
      </c>
      <c r="BL33" s="1030"/>
      <c r="BM33" s="1029">
        <f t="shared" ref="BM33" si="308">BM29*BM$11</f>
        <v>0</v>
      </c>
      <c r="BN33" s="1030"/>
      <c r="BO33" s="1029">
        <f t="shared" ref="BO33" si="309">BO29*BO$11</f>
        <v>0</v>
      </c>
      <c r="BP33" s="1031"/>
      <c r="BU33" s="942"/>
      <c r="BV33" s="893" t="s">
        <v>321</v>
      </c>
      <c r="BW33" s="893"/>
      <c r="BX33" s="893"/>
      <c r="BY33" s="893"/>
      <c r="BZ33" s="893"/>
      <c r="CA33" s="877"/>
      <c r="CB33" s="560">
        <f t="shared" si="282"/>
        <v>18290000</v>
      </c>
      <c r="CC33" s="860">
        <f>CC29*CC$11</f>
        <v>9320000</v>
      </c>
      <c r="CD33" s="857"/>
      <c r="CE33" s="843">
        <f t="shared" ref="CE33" si="310">CE29*CE$11</f>
        <v>3320000</v>
      </c>
      <c r="CF33" s="844"/>
      <c r="CG33" s="843">
        <f t="shared" ref="CG33" si="311">CG29*CG$11</f>
        <v>1330000</v>
      </c>
      <c r="CH33" s="844"/>
      <c r="CI33" s="843">
        <f t="shared" ref="CI33" si="312">CI29*CI$11</f>
        <v>1200000</v>
      </c>
      <c r="CJ33" s="844"/>
      <c r="CK33" s="843">
        <f t="shared" ref="CK33" si="313">CK29*CK$11</f>
        <v>630000</v>
      </c>
      <c r="CL33" s="844"/>
      <c r="CM33" s="843">
        <f t="shared" ref="CM33" si="314">CM29*CM$11</f>
        <v>2490000</v>
      </c>
      <c r="CN33" s="844"/>
      <c r="CO33" s="836">
        <f t="shared" ref="CO33" si="315">CO29*CO$11</f>
        <v>0</v>
      </c>
      <c r="CP33" s="845"/>
      <c r="CQ33" s="836">
        <f t="shared" ref="CQ33" si="316">CQ29*CQ$11</f>
        <v>0</v>
      </c>
      <c r="CR33" s="845"/>
      <c r="CS33" s="836">
        <f t="shared" ref="CS33" si="317">CS29*CS$11</f>
        <v>0</v>
      </c>
      <c r="CT33" s="845"/>
      <c r="CU33" s="836">
        <f t="shared" ref="CU33" si="318">CU29*CU$11</f>
        <v>0</v>
      </c>
      <c r="CV33" s="837"/>
    </row>
    <row r="34" spans="1:101" ht="21" customHeight="1" x14ac:dyDescent="0.55000000000000004">
      <c r="A34" s="942"/>
      <c r="B34" s="877" t="s">
        <v>319</v>
      </c>
      <c r="C34" s="878"/>
      <c r="D34" s="878"/>
      <c r="E34" s="878"/>
      <c r="F34" s="878"/>
      <c r="G34" s="879"/>
      <c r="H34" s="568">
        <f>SUM(I34:BP34)</f>
        <v>0</v>
      </c>
      <c r="I34" s="1067">
        <f>I30*I$12</f>
        <v>0</v>
      </c>
      <c r="J34" s="1049"/>
      <c r="K34" s="1029">
        <f t="shared" ref="K34" si="319">K30*K$12</f>
        <v>0</v>
      </c>
      <c r="L34" s="1049"/>
      <c r="M34" s="1029">
        <f t="shared" ref="M34" si="320">M30*M$12</f>
        <v>0</v>
      </c>
      <c r="N34" s="1049"/>
      <c r="O34" s="1029">
        <f t="shared" ref="O34" si="321">O30*O$12</f>
        <v>0</v>
      </c>
      <c r="P34" s="1049"/>
      <c r="Q34" s="1029">
        <f t="shared" ref="Q34" si="322">Q30*Q$12</f>
        <v>0</v>
      </c>
      <c r="R34" s="1049"/>
      <c r="S34" s="1029">
        <f t="shared" ref="S34" si="323">S30*S$12</f>
        <v>0</v>
      </c>
      <c r="T34" s="1049"/>
      <c r="U34" s="1050">
        <f t="shared" ref="U34" si="324">U30*U$12</f>
        <v>0</v>
      </c>
      <c r="V34" s="1030"/>
      <c r="W34" s="1029">
        <f t="shared" ref="W34" si="325">W30*W$12</f>
        <v>0</v>
      </c>
      <c r="X34" s="1030"/>
      <c r="Y34" s="1029">
        <f t="shared" ref="Y34" si="326">Y30*Y$12</f>
        <v>0</v>
      </c>
      <c r="Z34" s="1030"/>
      <c r="AA34" s="1029">
        <f t="shared" ref="AA34" si="327">AA30*AA$12</f>
        <v>0</v>
      </c>
      <c r="AB34" s="1031"/>
      <c r="AC34" s="1050">
        <f t="shared" ref="AC34" si="328">AC30*AC$12</f>
        <v>0</v>
      </c>
      <c r="AD34" s="1030"/>
      <c r="AE34" s="1029">
        <f t="shared" ref="AE34" si="329">AE30*AE$12</f>
        <v>0</v>
      </c>
      <c r="AF34" s="1030"/>
      <c r="AG34" s="1029">
        <f t="shared" ref="AG34" si="330">AG30*AG$12</f>
        <v>0</v>
      </c>
      <c r="AH34" s="1030"/>
      <c r="AI34" s="1029">
        <f t="shared" ref="AI34" si="331">AI30*AI$12</f>
        <v>0</v>
      </c>
      <c r="AJ34" s="1030"/>
      <c r="AK34" s="1029">
        <f t="shared" ref="AK34" si="332">AK30*AK$12</f>
        <v>0</v>
      </c>
      <c r="AL34" s="1030"/>
      <c r="AM34" s="1029">
        <f>AM30*AM$12</f>
        <v>0</v>
      </c>
      <c r="AN34" s="1030"/>
      <c r="AO34" s="1029">
        <f t="shared" ref="AO34" si="333">AO30*AO$12</f>
        <v>0</v>
      </c>
      <c r="AP34" s="1030"/>
      <c r="AQ34" s="1029">
        <f t="shared" ref="AQ34" si="334">AQ30*AQ$12</f>
        <v>0</v>
      </c>
      <c r="AR34" s="1030"/>
      <c r="AS34" s="1029">
        <f t="shared" ref="AS34" si="335">AS30*AS$12</f>
        <v>0</v>
      </c>
      <c r="AT34" s="1030"/>
      <c r="AU34" s="1029">
        <f t="shared" ref="AU34" si="336">AU30*AU$12</f>
        <v>0</v>
      </c>
      <c r="AV34" s="1031"/>
      <c r="AW34" s="1050">
        <f>AW30*AW$12</f>
        <v>0</v>
      </c>
      <c r="AX34" s="1030"/>
      <c r="AY34" s="1029">
        <f t="shared" ref="AY34" si="337">AY30*AY$12</f>
        <v>0</v>
      </c>
      <c r="AZ34" s="1030"/>
      <c r="BA34" s="1029">
        <f t="shared" ref="BA34" si="338">BA30*BA$12</f>
        <v>0</v>
      </c>
      <c r="BB34" s="1030"/>
      <c r="BC34" s="1029">
        <f t="shared" ref="BC34" si="339">BC30*BC$12</f>
        <v>0</v>
      </c>
      <c r="BD34" s="1030"/>
      <c r="BE34" s="1029">
        <f t="shared" ref="BE34" si="340">BE30*BE$12</f>
        <v>0</v>
      </c>
      <c r="BF34" s="1030"/>
      <c r="BG34" s="1029">
        <f t="shared" ref="BG34" si="341">BG30*BG$12</f>
        <v>0</v>
      </c>
      <c r="BH34" s="1030"/>
      <c r="BI34" s="1029">
        <f t="shared" ref="BI34" si="342">BI30*BI$12</f>
        <v>0</v>
      </c>
      <c r="BJ34" s="1030"/>
      <c r="BK34" s="1029">
        <f t="shared" ref="BK34" si="343">BK30*BK$12</f>
        <v>0</v>
      </c>
      <c r="BL34" s="1030"/>
      <c r="BM34" s="1029">
        <f t="shared" ref="BM34" si="344">BM30*BM$12</f>
        <v>0</v>
      </c>
      <c r="BN34" s="1030"/>
      <c r="BO34" s="1029">
        <f t="shared" ref="BO34" si="345">BO30*BO$12</f>
        <v>0</v>
      </c>
      <c r="BP34" s="1031"/>
      <c r="BU34" s="942"/>
      <c r="BV34" s="877" t="s">
        <v>319</v>
      </c>
      <c r="BW34" s="878"/>
      <c r="BX34" s="878"/>
      <c r="BY34" s="878"/>
      <c r="BZ34" s="878"/>
      <c r="CA34" s="879"/>
      <c r="CB34" s="560">
        <f t="shared" si="282"/>
        <v>14470000</v>
      </c>
      <c r="CC34" s="860">
        <f>CC30*CC$12</f>
        <v>7980000</v>
      </c>
      <c r="CD34" s="857"/>
      <c r="CE34" s="843">
        <f t="shared" ref="CE34" si="346">CE30*CE$12</f>
        <v>2330000</v>
      </c>
      <c r="CF34" s="844"/>
      <c r="CG34" s="843">
        <f t="shared" ref="CG34" si="347">CG30*CG$12</f>
        <v>1000000</v>
      </c>
      <c r="CH34" s="844"/>
      <c r="CI34" s="843">
        <f t="shared" ref="CI34" si="348">CI30*CI$12</f>
        <v>1200000</v>
      </c>
      <c r="CJ34" s="844"/>
      <c r="CK34" s="843">
        <f t="shared" ref="CK34" si="349">CK30*CK$12</f>
        <v>630000</v>
      </c>
      <c r="CL34" s="844"/>
      <c r="CM34" s="843">
        <f t="shared" ref="CM34" si="350">CM30*CM$12</f>
        <v>1330000</v>
      </c>
      <c r="CN34" s="844"/>
      <c r="CO34" s="836">
        <f t="shared" ref="CO34" si="351">CO30*CO$12</f>
        <v>0</v>
      </c>
      <c r="CP34" s="845"/>
      <c r="CQ34" s="836">
        <f t="shared" ref="CQ34" si="352">CQ30*CQ$12</f>
        <v>0</v>
      </c>
      <c r="CR34" s="894"/>
      <c r="CS34" s="895">
        <f t="shared" ref="CS34" si="353">CS30*CS$12</f>
        <v>0</v>
      </c>
      <c r="CT34" s="894"/>
      <c r="CU34" s="895">
        <f t="shared" ref="CU34" si="354">CU30*CU$12</f>
        <v>0</v>
      </c>
      <c r="CV34" s="837"/>
    </row>
    <row r="35" spans="1:101" ht="21" customHeight="1" thickBot="1" x14ac:dyDescent="0.6">
      <c r="A35" s="332"/>
      <c r="B35" s="980" t="s">
        <v>460</v>
      </c>
      <c r="C35" s="981"/>
      <c r="D35" s="981"/>
      <c r="E35" s="981"/>
      <c r="F35" s="981"/>
      <c r="G35" s="982"/>
      <c r="H35" s="568">
        <f>SUM(I35:BP35)</f>
        <v>0</v>
      </c>
      <c r="I35" s="1066">
        <f>I31*I$13</f>
        <v>0</v>
      </c>
      <c r="J35" s="1053"/>
      <c r="K35" s="1032">
        <f t="shared" ref="K35" si="355">K31*K$13</f>
        <v>0</v>
      </c>
      <c r="L35" s="1053"/>
      <c r="M35" s="1032">
        <f t="shared" ref="M35" si="356">M31*M$13</f>
        <v>0</v>
      </c>
      <c r="N35" s="1053"/>
      <c r="O35" s="1032">
        <f t="shared" ref="O35" si="357">O31*O$13</f>
        <v>0</v>
      </c>
      <c r="P35" s="1053"/>
      <c r="Q35" s="1032">
        <f t="shared" ref="Q35" si="358">Q31*Q$13</f>
        <v>0</v>
      </c>
      <c r="R35" s="1053"/>
      <c r="S35" s="1032">
        <f t="shared" ref="S35" si="359">S31*S$13</f>
        <v>0</v>
      </c>
      <c r="T35" s="1053"/>
      <c r="U35" s="1054">
        <f t="shared" ref="U35" si="360">U31*U$13</f>
        <v>0</v>
      </c>
      <c r="V35" s="1033"/>
      <c r="W35" s="1032">
        <f t="shared" ref="W35" si="361">W31*W$13</f>
        <v>0</v>
      </c>
      <c r="X35" s="1033"/>
      <c r="Y35" s="1032">
        <f t="shared" ref="Y35" si="362">Y31*Y$13</f>
        <v>0</v>
      </c>
      <c r="Z35" s="1033"/>
      <c r="AA35" s="1032">
        <f t="shared" ref="AA35" si="363">AA31*AA$13</f>
        <v>0</v>
      </c>
      <c r="AB35" s="1034"/>
      <c r="AC35" s="1054">
        <f t="shared" ref="AC35" si="364">AC31*AC$13</f>
        <v>0</v>
      </c>
      <c r="AD35" s="1033"/>
      <c r="AE35" s="1032">
        <f t="shared" ref="AE35" si="365">AE31*AE$13</f>
        <v>0</v>
      </c>
      <c r="AF35" s="1033"/>
      <c r="AG35" s="1032">
        <f t="shared" ref="AG35" si="366">AG31*AG$13</f>
        <v>0</v>
      </c>
      <c r="AH35" s="1033"/>
      <c r="AI35" s="1032">
        <f t="shared" ref="AI35" si="367">AI31*AI$13</f>
        <v>0</v>
      </c>
      <c r="AJ35" s="1033"/>
      <c r="AK35" s="1032">
        <f t="shared" ref="AK35" si="368">AK31*AK$13</f>
        <v>0</v>
      </c>
      <c r="AL35" s="1033"/>
      <c r="AM35" s="1032">
        <f>AM31*AM$13</f>
        <v>0</v>
      </c>
      <c r="AN35" s="1033"/>
      <c r="AO35" s="1032">
        <f t="shared" ref="AO35" si="369">AO31*AO$13</f>
        <v>0</v>
      </c>
      <c r="AP35" s="1033"/>
      <c r="AQ35" s="1032">
        <f t="shared" ref="AQ35" si="370">AQ31*AQ$13</f>
        <v>0</v>
      </c>
      <c r="AR35" s="1033"/>
      <c r="AS35" s="1032">
        <f t="shared" ref="AS35" si="371">AS31*AS$13</f>
        <v>0</v>
      </c>
      <c r="AT35" s="1033"/>
      <c r="AU35" s="1032">
        <f t="shared" ref="AU35" si="372">AU31*AU$13</f>
        <v>0</v>
      </c>
      <c r="AV35" s="1034"/>
      <c r="AW35" s="1054">
        <f>AW31*AW$13</f>
        <v>0</v>
      </c>
      <c r="AX35" s="1033"/>
      <c r="AY35" s="1032">
        <f t="shared" ref="AY35" si="373">AY31*AY$13</f>
        <v>0</v>
      </c>
      <c r="AZ35" s="1033"/>
      <c r="BA35" s="1032">
        <f t="shared" ref="BA35" si="374">BA31*BA$13</f>
        <v>0</v>
      </c>
      <c r="BB35" s="1033"/>
      <c r="BC35" s="1032">
        <f t="shared" ref="BC35" si="375">BC31*BC$13</f>
        <v>0</v>
      </c>
      <c r="BD35" s="1033"/>
      <c r="BE35" s="1032">
        <f t="shared" ref="BE35" si="376">BE31*BE$13</f>
        <v>0</v>
      </c>
      <c r="BF35" s="1033"/>
      <c r="BG35" s="1032">
        <f t="shared" ref="BG35" si="377">BG31*BG$13</f>
        <v>0</v>
      </c>
      <c r="BH35" s="1033"/>
      <c r="BI35" s="1032">
        <f t="shared" ref="BI35" si="378">BI31*BI$13</f>
        <v>0</v>
      </c>
      <c r="BJ35" s="1033"/>
      <c r="BK35" s="1032">
        <f t="shared" ref="BK35" si="379">BK31*BK$13</f>
        <v>0</v>
      </c>
      <c r="BL35" s="1033"/>
      <c r="BM35" s="1032">
        <f t="shared" ref="BM35" si="380">BM31*BM$13</f>
        <v>0</v>
      </c>
      <c r="BN35" s="1033"/>
      <c r="BO35" s="1032">
        <f t="shared" ref="BO35" si="381">BO31*BO$13</f>
        <v>0</v>
      </c>
      <c r="BP35" s="1034"/>
      <c r="BU35" s="332"/>
      <c r="BV35" s="877" t="s">
        <v>326</v>
      </c>
      <c r="BW35" s="878"/>
      <c r="BX35" s="878"/>
      <c r="BY35" s="878"/>
      <c r="BZ35" s="878"/>
      <c r="CA35" s="879"/>
      <c r="CB35" s="560">
        <f t="shared" si="282"/>
        <v>60000</v>
      </c>
      <c r="CC35" s="860">
        <f>CC31*CC$13</f>
        <v>10000</v>
      </c>
      <c r="CD35" s="857"/>
      <c r="CE35" s="880">
        <f t="shared" ref="CE35" si="382">CE31*CE$13</f>
        <v>10000</v>
      </c>
      <c r="CF35" s="881"/>
      <c r="CG35" s="880">
        <f t="shared" ref="CG35" si="383">CG31*CG$13</f>
        <v>10000</v>
      </c>
      <c r="CH35" s="881"/>
      <c r="CI35" s="880">
        <f t="shared" ref="CI35" si="384">CI31*CI$13</f>
        <v>10000</v>
      </c>
      <c r="CJ35" s="881"/>
      <c r="CK35" s="880">
        <f t="shared" ref="CK35" si="385">CK31*CK$13</f>
        <v>10000</v>
      </c>
      <c r="CL35" s="881"/>
      <c r="CM35" s="880">
        <f t="shared" ref="CM35" si="386">CM31*CM$13</f>
        <v>10000</v>
      </c>
      <c r="CN35" s="881"/>
      <c r="CO35" s="885">
        <f t="shared" ref="CO35" si="387">CO31*CO$13</f>
        <v>0</v>
      </c>
      <c r="CP35" s="886"/>
      <c r="CQ35" s="885">
        <f t="shared" ref="CQ35" si="388">CQ31*CQ$13</f>
        <v>0</v>
      </c>
      <c r="CR35" s="887"/>
      <c r="CS35" s="888">
        <f t="shared" ref="CS35" si="389">CS31*CS$13</f>
        <v>0</v>
      </c>
      <c r="CT35" s="887"/>
      <c r="CU35" s="888">
        <f t="shared" ref="CU35" si="390">CU31*CU$13</f>
        <v>0</v>
      </c>
      <c r="CV35" s="889"/>
    </row>
    <row r="36" spans="1:101" ht="21" customHeight="1" thickBot="1" x14ac:dyDescent="0.6">
      <c r="A36" s="870" t="s">
        <v>327</v>
      </c>
      <c r="B36" s="871"/>
      <c r="C36" s="871"/>
      <c r="D36" s="871"/>
      <c r="E36" s="871"/>
      <c r="F36" s="871"/>
      <c r="G36" s="872"/>
      <c r="H36" s="573">
        <f>SUM(I36:BP36)</f>
        <v>0</v>
      </c>
      <c r="I36" s="1064">
        <f>SUM(I32:J35)</f>
        <v>0</v>
      </c>
      <c r="J36" s="1041"/>
      <c r="K36" s="1035">
        <f t="shared" ref="K36" si="391">SUM(K32:L35)</f>
        <v>0</v>
      </c>
      <c r="L36" s="1036"/>
      <c r="M36" s="1035">
        <f t="shared" ref="M36" si="392">SUM(M32:N35)</f>
        <v>0</v>
      </c>
      <c r="N36" s="1036"/>
      <c r="O36" s="1041">
        <f t="shared" ref="O36" si="393">SUM(O32:P35)</f>
        <v>0</v>
      </c>
      <c r="P36" s="1041"/>
      <c r="Q36" s="1035">
        <f t="shared" ref="Q36" si="394">SUM(Q32:R35)</f>
        <v>0</v>
      </c>
      <c r="R36" s="1036"/>
      <c r="S36" s="1035">
        <f t="shared" ref="S36" si="395">SUM(S32:T35)</f>
        <v>0</v>
      </c>
      <c r="T36" s="1036"/>
      <c r="U36" s="1041">
        <f t="shared" ref="U36" si="396">SUM(U32:V35)</f>
        <v>0</v>
      </c>
      <c r="V36" s="1041"/>
      <c r="W36" s="1035">
        <f t="shared" ref="W36" si="397">SUM(W32:X35)</f>
        <v>0</v>
      </c>
      <c r="X36" s="1041"/>
      <c r="Y36" s="1035">
        <f t="shared" ref="Y36" si="398">SUM(Y32:Z35)</f>
        <v>0</v>
      </c>
      <c r="Z36" s="1041"/>
      <c r="AA36" s="1035">
        <f t="shared" ref="AA36" si="399">SUM(AA32:AB35)</f>
        <v>0</v>
      </c>
      <c r="AB36" s="1037"/>
      <c r="AC36" s="1041">
        <f t="shared" ref="AC36" si="400">SUM(AC32:AD35)</f>
        <v>0</v>
      </c>
      <c r="AD36" s="1041"/>
      <c r="AE36" s="1035">
        <f t="shared" ref="AE36" si="401">SUM(AE32:AF35)</f>
        <v>0</v>
      </c>
      <c r="AF36" s="1041"/>
      <c r="AG36" s="1035">
        <f t="shared" ref="AG36" si="402">SUM(AG32:AH35)</f>
        <v>0</v>
      </c>
      <c r="AH36" s="1036"/>
      <c r="AI36" s="1041">
        <f t="shared" ref="AI36" si="403">SUM(AI32:AJ35)</f>
        <v>0</v>
      </c>
      <c r="AJ36" s="1041"/>
      <c r="AK36" s="1035">
        <f t="shared" ref="AK36" si="404">SUM(AK32:AL35)</f>
        <v>0</v>
      </c>
      <c r="AL36" s="1036"/>
      <c r="AM36" s="1041">
        <f>SUM(AM32:AN35)</f>
        <v>0</v>
      </c>
      <c r="AN36" s="1041"/>
      <c r="AO36" s="1035">
        <f t="shared" ref="AO36" si="405">SUM(AO32:AP35)</f>
        <v>0</v>
      </c>
      <c r="AP36" s="1036"/>
      <c r="AQ36" s="1041">
        <f t="shared" ref="AQ36" si="406">SUM(AQ32:AR35)</f>
        <v>0</v>
      </c>
      <c r="AR36" s="1041"/>
      <c r="AS36" s="1035">
        <f t="shared" ref="AS36" si="407">SUM(AS32:AT35)</f>
        <v>0</v>
      </c>
      <c r="AT36" s="1041"/>
      <c r="AU36" s="1035">
        <f t="shared" ref="AU36" si="408">SUM(AU32:AV35)</f>
        <v>0</v>
      </c>
      <c r="AV36" s="1037"/>
      <c r="AW36" s="1041">
        <f>SUM(AW32:AX35)</f>
        <v>0</v>
      </c>
      <c r="AX36" s="1041"/>
      <c r="AY36" s="1035">
        <f t="shared" ref="AY36" si="409">SUM(AY32:AZ35)</f>
        <v>0</v>
      </c>
      <c r="AZ36" s="1036"/>
      <c r="BA36" s="1041">
        <f t="shared" ref="BA36" si="410">SUM(BA32:BB35)</f>
        <v>0</v>
      </c>
      <c r="BB36" s="1041"/>
      <c r="BC36" s="1035">
        <f t="shared" ref="BC36" si="411">SUM(BC32:BD35)</f>
        <v>0</v>
      </c>
      <c r="BD36" s="1041"/>
      <c r="BE36" s="1035">
        <f t="shared" ref="BE36" si="412">SUM(BE32:BF35)</f>
        <v>0</v>
      </c>
      <c r="BF36" s="1036"/>
      <c r="BG36" s="1041">
        <f t="shared" ref="BG36" si="413">SUM(BG32:BH35)</f>
        <v>0</v>
      </c>
      <c r="BH36" s="1041"/>
      <c r="BI36" s="1035">
        <f t="shared" ref="BI36" si="414">SUM(BI32:BJ35)</f>
        <v>0</v>
      </c>
      <c r="BJ36" s="1041"/>
      <c r="BK36" s="1035">
        <f t="shared" ref="BK36" si="415">SUM(BK32:BL35)</f>
        <v>0</v>
      </c>
      <c r="BL36" s="1036"/>
      <c r="BM36" s="1035">
        <f t="shared" ref="BM36" si="416">SUM(BM32:BN35)</f>
        <v>0</v>
      </c>
      <c r="BN36" s="1041"/>
      <c r="BO36" s="1035">
        <f t="shared" ref="BO36" si="417">SUM(BO32:BP35)</f>
        <v>0</v>
      </c>
      <c r="BP36" s="1037"/>
      <c r="BU36" s="870" t="s">
        <v>327</v>
      </c>
      <c r="BV36" s="871"/>
      <c r="BW36" s="871"/>
      <c r="BX36" s="871"/>
      <c r="BY36" s="871"/>
      <c r="BZ36" s="871"/>
      <c r="CA36" s="872"/>
      <c r="CB36" s="286">
        <f t="shared" si="282"/>
        <v>56850000</v>
      </c>
      <c r="CC36" s="873">
        <f>SUM(CC32:CD35)</f>
        <v>29310000</v>
      </c>
      <c r="CD36" s="874"/>
      <c r="CE36" s="875">
        <f t="shared" ref="CE36" si="418">SUM(CE32:CF35)</f>
        <v>11580000</v>
      </c>
      <c r="CF36" s="874"/>
      <c r="CG36" s="875">
        <f t="shared" ref="CG36" si="419">SUM(CG32:CH35)</f>
        <v>3960000</v>
      </c>
      <c r="CH36" s="875"/>
      <c r="CI36" s="876">
        <f t="shared" ref="CI36" si="420">SUM(CI32:CJ35)</f>
        <v>3860000</v>
      </c>
      <c r="CJ36" s="874"/>
      <c r="CK36" s="875">
        <f t="shared" ref="CK36" si="421">SUM(CK32:CL35)</f>
        <v>1790000</v>
      </c>
      <c r="CL36" s="875"/>
      <c r="CM36" s="876">
        <f t="shared" ref="CM36" si="422">SUM(CM32:CN35)</f>
        <v>6350000</v>
      </c>
      <c r="CN36" s="874"/>
      <c r="CO36" s="882">
        <f t="shared" ref="CO36" si="423">SUM(CO32:CP35)</f>
        <v>0</v>
      </c>
      <c r="CP36" s="883"/>
      <c r="CQ36" s="884">
        <f t="shared" ref="CQ36" si="424">SUM(CQ32:CR35)</f>
        <v>0</v>
      </c>
      <c r="CR36" s="882"/>
      <c r="CS36" s="884">
        <f t="shared" ref="CS36" si="425">SUM(CS32:CT35)</f>
        <v>0</v>
      </c>
      <c r="CT36" s="882"/>
      <c r="CU36" s="884">
        <f t="shared" ref="CU36" si="426">SUM(CU32:CV35)</f>
        <v>0</v>
      </c>
      <c r="CV36" s="882"/>
    </row>
    <row r="37" spans="1:101" ht="11.4" customHeight="1" thickBot="1" x14ac:dyDescent="0.6">
      <c r="A37" s="333"/>
      <c r="B37" s="334"/>
      <c r="C37" s="335"/>
      <c r="D37" s="335"/>
      <c r="E37" s="335"/>
      <c r="F37" s="335"/>
      <c r="G37" s="335"/>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574"/>
      <c r="BM37" s="336"/>
      <c r="BN37" s="336"/>
      <c r="BO37" s="336"/>
      <c r="BP37" s="336"/>
      <c r="BR37" s="173"/>
      <c r="BU37" s="333"/>
      <c r="BV37" s="334"/>
      <c r="BW37" s="335"/>
      <c r="BX37" s="335"/>
      <c r="BY37" s="335"/>
      <c r="BZ37" s="335"/>
      <c r="CA37" s="335"/>
      <c r="CB37" s="337"/>
      <c r="CC37" s="337"/>
      <c r="CD37" s="337"/>
      <c r="CE37" s="337"/>
      <c r="CF37" s="337"/>
      <c r="CG37" s="337"/>
      <c r="CH37" s="337"/>
      <c r="CI37" s="337"/>
      <c r="CJ37" s="337"/>
      <c r="CK37" s="337"/>
      <c r="CL37" s="337"/>
      <c r="CM37" s="337"/>
      <c r="CN37" s="337"/>
      <c r="CO37" s="336"/>
      <c r="CP37" s="336"/>
      <c r="CQ37" s="336"/>
      <c r="CR37" s="336"/>
      <c r="CS37" s="336"/>
      <c r="CT37" s="336"/>
      <c r="CU37" s="336"/>
      <c r="CV37" s="336"/>
    </row>
    <row r="38" spans="1:101" ht="21" customHeight="1" x14ac:dyDescent="0.55000000000000004">
      <c r="A38" s="849" t="s">
        <v>273</v>
      </c>
      <c r="B38" s="852" t="s">
        <v>266</v>
      </c>
      <c r="C38" s="866" t="s">
        <v>267</v>
      </c>
      <c r="D38" s="867"/>
      <c r="E38" s="867"/>
      <c r="F38" s="867"/>
      <c r="G38" s="868"/>
      <c r="H38" s="565">
        <f t="shared" ref="H38:H46" si="427">SUM(I38:BP38)</f>
        <v>0</v>
      </c>
      <c r="I38" s="1063">
        <f>I$10*I14</f>
        <v>0</v>
      </c>
      <c r="J38" s="1039"/>
      <c r="K38" s="1038">
        <f>K$10*K14</f>
        <v>0</v>
      </c>
      <c r="L38" s="1039"/>
      <c r="M38" s="1038">
        <f>M$10*M14</f>
        <v>0</v>
      </c>
      <c r="N38" s="1039"/>
      <c r="O38" s="1038">
        <f>O$10*O14</f>
        <v>0</v>
      </c>
      <c r="P38" s="1039"/>
      <c r="Q38" s="1038">
        <f>Q$10*Q14</f>
        <v>0</v>
      </c>
      <c r="R38" s="1039"/>
      <c r="S38" s="1038">
        <f>S$10*S14</f>
        <v>0</v>
      </c>
      <c r="T38" s="1039"/>
      <c r="U38" s="1038">
        <f>U$10*U14</f>
        <v>0</v>
      </c>
      <c r="V38" s="1039"/>
      <c r="W38" s="1038">
        <f>W$10*W14</f>
        <v>0</v>
      </c>
      <c r="X38" s="1039"/>
      <c r="Y38" s="1038">
        <f>Y$10*Y14</f>
        <v>0</v>
      </c>
      <c r="Z38" s="1039"/>
      <c r="AA38" s="1038">
        <f>AA$10*AA14</f>
        <v>0</v>
      </c>
      <c r="AB38" s="1040"/>
      <c r="AC38" s="1063">
        <f>AC$10*AC14</f>
        <v>0</v>
      </c>
      <c r="AD38" s="1039"/>
      <c r="AE38" s="1038">
        <f>AE$10*AE14</f>
        <v>0</v>
      </c>
      <c r="AF38" s="1057"/>
      <c r="AG38" s="1038">
        <f>AG$10*AG14</f>
        <v>0</v>
      </c>
      <c r="AH38" s="1057"/>
      <c r="AI38" s="1038">
        <f>AI$10*AI14</f>
        <v>0</v>
      </c>
      <c r="AJ38" s="1057"/>
      <c r="AK38" s="1038">
        <f>AK$10*AK14</f>
        <v>0</v>
      </c>
      <c r="AL38" s="1057"/>
      <c r="AM38" s="1038">
        <f>AM$10*AM14</f>
        <v>0</v>
      </c>
      <c r="AN38" s="1057"/>
      <c r="AO38" s="1038">
        <f>AO$10*AO14</f>
        <v>0</v>
      </c>
      <c r="AP38" s="1057"/>
      <c r="AQ38" s="1038">
        <f>AQ$10*AQ14</f>
        <v>0</v>
      </c>
      <c r="AR38" s="1057"/>
      <c r="AS38" s="1038">
        <f>AS$10*AS14</f>
        <v>0</v>
      </c>
      <c r="AT38" s="1057"/>
      <c r="AU38" s="1038">
        <f>AU$10*AU14</f>
        <v>0</v>
      </c>
      <c r="AV38" s="1040"/>
      <c r="AW38" s="1063">
        <f>AW$10*AW14</f>
        <v>0</v>
      </c>
      <c r="AX38" s="1057"/>
      <c r="AY38" s="1038">
        <f>AY$10*AY14</f>
        <v>0</v>
      </c>
      <c r="AZ38" s="1057"/>
      <c r="BA38" s="1038">
        <f>BA$10*BA14</f>
        <v>0</v>
      </c>
      <c r="BB38" s="1057"/>
      <c r="BC38" s="1038">
        <f>BC$10*BC14</f>
        <v>0</v>
      </c>
      <c r="BD38" s="1057"/>
      <c r="BE38" s="1038">
        <f>BE$10*BE14</f>
        <v>0</v>
      </c>
      <c r="BF38" s="1057"/>
      <c r="BG38" s="1038">
        <f>BG$10*BG14</f>
        <v>0</v>
      </c>
      <c r="BH38" s="1057"/>
      <c r="BI38" s="1038">
        <f>BI$10*BI14</f>
        <v>0</v>
      </c>
      <c r="BJ38" s="1057"/>
      <c r="BK38" s="1038">
        <f>BK$10*BK14</f>
        <v>0</v>
      </c>
      <c r="BL38" s="1057"/>
      <c r="BM38" s="1038">
        <f>BM$10*BM14</f>
        <v>0</v>
      </c>
      <c r="BN38" s="1039"/>
      <c r="BO38" s="1038">
        <f>BO$10*BO14</f>
        <v>0</v>
      </c>
      <c r="BP38" s="1040"/>
      <c r="BR38" s="173"/>
      <c r="BU38" s="849" t="s">
        <v>273</v>
      </c>
      <c r="BV38" s="852" t="s">
        <v>266</v>
      </c>
      <c r="BW38" s="866" t="s">
        <v>267</v>
      </c>
      <c r="BX38" s="867"/>
      <c r="BY38" s="867"/>
      <c r="BZ38" s="867"/>
      <c r="CA38" s="868"/>
      <c r="CB38" s="561">
        <f t="shared" ref="CB38:CB46" si="428">SUM(CC38:CV38)</f>
        <v>26765000</v>
      </c>
      <c r="CC38" s="869">
        <f>CC$10*CC14</f>
        <v>13600000</v>
      </c>
      <c r="CD38" s="864"/>
      <c r="CE38" s="863">
        <f>CE$10*CE14</f>
        <v>5040000</v>
      </c>
      <c r="CF38" s="864"/>
      <c r="CG38" s="863">
        <f>CG$10*CG14</f>
        <v>2150000</v>
      </c>
      <c r="CH38" s="864"/>
      <c r="CI38" s="863">
        <f>CI$10*CI14</f>
        <v>2000000</v>
      </c>
      <c r="CJ38" s="864"/>
      <c r="CK38" s="863">
        <f>CK$10*CK14</f>
        <v>750000</v>
      </c>
      <c r="CL38" s="864"/>
      <c r="CM38" s="863">
        <f>CM$10*CM14</f>
        <v>3225000</v>
      </c>
      <c r="CN38" s="864"/>
      <c r="CO38" s="865">
        <f>CO$10*CO14</f>
        <v>0</v>
      </c>
      <c r="CP38" s="865"/>
      <c r="CQ38" s="861">
        <f>CQ$10*CQ14</f>
        <v>0</v>
      </c>
      <c r="CR38" s="865"/>
      <c r="CS38" s="861">
        <f>CS$10*CS14</f>
        <v>0</v>
      </c>
      <c r="CT38" s="865"/>
      <c r="CU38" s="861">
        <f>CU$10*CU14</f>
        <v>0</v>
      </c>
      <c r="CV38" s="862"/>
    </row>
    <row r="39" spans="1:101" ht="21" customHeight="1" x14ac:dyDescent="0.55000000000000004">
      <c r="A39" s="850"/>
      <c r="B39" s="853"/>
      <c r="C39" s="846" t="s">
        <v>268</v>
      </c>
      <c r="D39" s="846"/>
      <c r="E39" s="846"/>
      <c r="F39" s="846"/>
      <c r="G39" s="846"/>
      <c r="H39" s="566">
        <f t="shared" si="427"/>
        <v>0</v>
      </c>
      <c r="I39" s="1050">
        <f>I$10*I15</f>
        <v>0</v>
      </c>
      <c r="J39" s="1030"/>
      <c r="K39" s="1029">
        <f>K$10*K15</f>
        <v>0</v>
      </c>
      <c r="L39" s="1030"/>
      <c r="M39" s="1029">
        <f>M$10*M15</f>
        <v>0</v>
      </c>
      <c r="N39" s="1030"/>
      <c r="O39" s="1029">
        <f>O$10*O15</f>
        <v>0</v>
      </c>
      <c r="P39" s="1030"/>
      <c r="Q39" s="1029">
        <f>Q$10*Q15</f>
        <v>0</v>
      </c>
      <c r="R39" s="1030"/>
      <c r="S39" s="1029">
        <f>S$10*S15</f>
        <v>0</v>
      </c>
      <c r="T39" s="1030"/>
      <c r="U39" s="1029">
        <f>U$10*U15</f>
        <v>0</v>
      </c>
      <c r="V39" s="1030"/>
      <c r="W39" s="1029">
        <f>W$10*W15</f>
        <v>0</v>
      </c>
      <c r="X39" s="1030"/>
      <c r="Y39" s="1029">
        <f>Y$10*Y15</f>
        <v>0</v>
      </c>
      <c r="Z39" s="1030"/>
      <c r="AA39" s="1029">
        <f>AA$10*AA15</f>
        <v>0</v>
      </c>
      <c r="AB39" s="1031"/>
      <c r="AC39" s="1050">
        <f>AC$10*AC15</f>
        <v>0</v>
      </c>
      <c r="AD39" s="1030"/>
      <c r="AE39" s="1029">
        <f>AE$10*AE15</f>
        <v>0</v>
      </c>
      <c r="AF39" s="1055"/>
      <c r="AG39" s="1029">
        <f>AG$10*AG15</f>
        <v>0</v>
      </c>
      <c r="AH39" s="1055"/>
      <c r="AI39" s="1029">
        <f>AI$10*AI15</f>
        <v>0</v>
      </c>
      <c r="AJ39" s="1055"/>
      <c r="AK39" s="1029">
        <f>AK$10*AK15</f>
        <v>0</v>
      </c>
      <c r="AL39" s="1055"/>
      <c r="AM39" s="1029">
        <f>AM$10*AM15</f>
        <v>0</v>
      </c>
      <c r="AN39" s="1055"/>
      <c r="AO39" s="1029">
        <f>AO$10*AO15</f>
        <v>0</v>
      </c>
      <c r="AP39" s="1055"/>
      <c r="AQ39" s="1029">
        <f>AQ$10*AQ15</f>
        <v>0</v>
      </c>
      <c r="AR39" s="1055"/>
      <c r="AS39" s="1029">
        <f>AS$10*AS15</f>
        <v>0</v>
      </c>
      <c r="AT39" s="1055"/>
      <c r="AU39" s="1029">
        <f>AU$10*AU15</f>
        <v>0</v>
      </c>
      <c r="AV39" s="1031"/>
      <c r="AW39" s="1050">
        <f>AW$10*AW15</f>
        <v>0</v>
      </c>
      <c r="AX39" s="1055"/>
      <c r="AY39" s="1029">
        <f>AY$10*AY15</f>
        <v>0</v>
      </c>
      <c r="AZ39" s="1055"/>
      <c r="BA39" s="1029">
        <f>BA$10*BA15</f>
        <v>0</v>
      </c>
      <c r="BB39" s="1055"/>
      <c r="BC39" s="1029">
        <f>BC$10*BC15</f>
        <v>0</v>
      </c>
      <c r="BD39" s="1055"/>
      <c r="BE39" s="1029">
        <f>BE$10*BE15</f>
        <v>0</v>
      </c>
      <c r="BF39" s="1055"/>
      <c r="BG39" s="1029">
        <f>BG$10*BG15</f>
        <v>0</v>
      </c>
      <c r="BH39" s="1055"/>
      <c r="BI39" s="1029">
        <f>BI$10*BI15</f>
        <v>0</v>
      </c>
      <c r="BJ39" s="1055"/>
      <c r="BK39" s="1029">
        <f>BK$10*BK15</f>
        <v>0</v>
      </c>
      <c r="BL39" s="1055"/>
      <c r="BM39" s="1029">
        <f>BM$10*BM15</f>
        <v>0</v>
      </c>
      <c r="BN39" s="1030"/>
      <c r="BO39" s="1029">
        <f>BO$10*BO15</f>
        <v>0</v>
      </c>
      <c r="BP39" s="1031"/>
      <c r="BR39" s="173"/>
      <c r="BU39" s="850"/>
      <c r="BV39" s="853"/>
      <c r="BW39" s="846" t="s">
        <v>268</v>
      </c>
      <c r="BX39" s="846"/>
      <c r="BY39" s="846"/>
      <c r="BZ39" s="846"/>
      <c r="CA39" s="846"/>
      <c r="CB39" s="562">
        <f t="shared" si="428"/>
        <v>4520000</v>
      </c>
      <c r="CC39" s="860">
        <f>CC$10*CC15</f>
        <v>1200000</v>
      </c>
      <c r="CD39" s="857"/>
      <c r="CE39" s="844">
        <f>CE$10*CE15</f>
        <v>3000000</v>
      </c>
      <c r="CF39" s="857"/>
      <c r="CG39" s="844">
        <f>CG$10*CG15</f>
        <v>80000</v>
      </c>
      <c r="CH39" s="857"/>
      <c r="CI39" s="844">
        <f>CI$10*CI15</f>
        <v>80000</v>
      </c>
      <c r="CJ39" s="857"/>
      <c r="CK39" s="844">
        <f>CK$10*CK15</f>
        <v>10000</v>
      </c>
      <c r="CL39" s="857"/>
      <c r="CM39" s="844">
        <f>CM$10*CM15</f>
        <v>150000</v>
      </c>
      <c r="CN39" s="857"/>
      <c r="CO39" s="858">
        <f>CO$10*CO15</f>
        <v>0</v>
      </c>
      <c r="CP39" s="858"/>
      <c r="CQ39" s="845">
        <f>CQ$10*CQ15</f>
        <v>0</v>
      </c>
      <c r="CR39" s="858"/>
      <c r="CS39" s="845">
        <f>CS$10*CS15</f>
        <v>0</v>
      </c>
      <c r="CT39" s="858"/>
      <c r="CU39" s="845">
        <f>CU$10*CU15</f>
        <v>0</v>
      </c>
      <c r="CV39" s="859"/>
    </row>
    <row r="40" spans="1:101" ht="21" customHeight="1" x14ac:dyDescent="0.55000000000000004">
      <c r="A40" s="850"/>
      <c r="B40" s="853"/>
      <c r="C40" s="846" t="s">
        <v>269</v>
      </c>
      <c r="D40" s="846"/>
      <c r="E40" s="846"/>
      <c r="F40" s="846"/>
      <c r="G40" s="846"/>
      <c r="H40" s="564">
        <f t="shared" si="427"/>
        <v>0</v>
      </c>
      <c r="I40" s="1050">
        <f>I$10*I16</f>
        <v>0</v>
      </c>
      <c r="J40" s="1030"/>
      <c r="K40" s="1029">
        <f>K$10*K16</f>
        <v>0</v>
      </c>
      <c r="L40" s="1030"/>
      <c r="M40" s="1029">
        <f>M$10*M16</f>
        <v>0</v>
      </c>
      <c r="N40" s="1030"/>
      <c r="O40" s="1029">
        <f>O$10*O16</f>
        <v>0</v>
      </c>
      <c r="P40" s="1030"/>
      <c r="Q40" s="1029">
        <f>Q$10*Q16</f>
        <v>0</v>
      </c>
      <c r="R40" s="1030"/>
      <c r="S40" s="1029">
        <f>S$10*S16</f>
        <v>0</v>
      </c>
      <c r="T40" s="1030"/>
      <c r="U40" s="1029">
        <f>U$10*U16</f>
        <v>0</v>
      </c>
      <c r="V40" s="1030"/>
      <c r="W40" s="1029">
        <f>W$10*W16</f>
        <v>0</v>
      </c>
      <c r="X40" s="1030"/>
      <c r="Y40" s="1029">
        <f>Y$10*Y16</f>
        <v>0</v>
      </c>
      <c r="Z40" s="1030"/>
      <c r="AA40" s="1029">
        <f>AA$10*AA16</f>
        <v>0</v>
      </c>
      <c r="AB40" s="1031"/>
      <c r="AC40" s="1050">
        <f>AC$10*AC16</f>
        <v>0</v>
      </c>
      <c r="AD40" s="1030"/>
      <c r="AE40" s="1029">
        <f>AE$10*AE16</f>
        <v>0</v>
      </c>
      <c r="AF40" s="1055"/>
      <c r="AG40" s="1029">
        <f>AG$10*AG16</f>
        <v>0</v>
      </c>
      <c r="AH40" s="1055"/>
      <c r="AI40" s="1029">
        <f>AI$10*AI16</f>
        <v>0</v>
      </c>
      <c r="AJ40" s="1055"/>
      <c r="AK40" s="1029">
        <f>AK$10*AK16</f>
        <v>0</v>
      </c>
      <c r="AL40" s="1055"/>
      <c r="AM40" s="1029">
        <f>AM$10*AM16</f>
        <v>0</v>
      </c>
      <c r="AN40" s="1055"/>
      <c r="AO40" s="1029">
        <f>AO$10*AO16</f>
        <v>0</v>
      </c>
      <c r="AP40" s="1055"/>
      <c r="AQ40" s="1029">
        <f>AQ$10*AQ16</f>
        <v>0</v>
      </c>
      <c r="AR40" s="1055"/>
      <c r="AS40" s="1029">
        <f>AS$10*AS16</f>
        <v>0</v>
      </c>
      <c r="AT40" s="1055"/>
      <c r="AU40" s="1029">
        <f>AU$10*AU16</f>
        <v>0</v>
      </c>
      <c r="AV40" s="1031"/>
      <c r="AW40" s="1050">
        <f>AW$10*AW16</f>
        <v>0</v>
      </c>
      <c r="AX40" s="1055"/>
      <c r="AY40" s="1029">
        <f>AY$10*AY16</f>
        <v>0</v>
      </c>
      <c r="AZ40" s="1055"/>
      <c r="BA40" s="1029">
        <f>BA$10*BA16</f>
        <v>0</v>
      </c>
      <c r="BB40" s="1055"/>
      <c r="BC40" s="1029">
        <f>BC$10*BC16</f>
        <v>0</v>
      </c>
      <c r="BD40" s="1055"/>
      <c r="BE40" s="1029">
        <f>BE$10*BE16</f>
        <v>0</v>
      </c>
      <c r="BF40" s="1055"/>
      <c r="BG40" s="1029">
        <f>BG$10*BG16</f>
        <v>0</v>
      </c>
      <c r="BH40" s="1055"/>
      <c r="BI40" s="1029">
        <f>BI$10*BI16</f>
        <v>0</v>
      </c>
      <c r="BJ40" s="1055"/>
      <c r="BK40" s="1029">
        <f>BK$10*BK16</f>
        <v>0</v>
      </c>
      <c r="BL40" s="1055"/>
      <c r="BM40" s="1029">
        <f>BM$10*BM16</f>
        <v>0</v>
      </c>
      <c r="BN40" s="1030"/>
      <c r="BO40" s="1029">
        <f>BO$10*BO16</f>
        <v>0</v>
      </c>
      <c r="BP40" s="1031"/>
      <c r="BR40" s="173"/>
      <c r="BU40" s="850"/>
      <c r="BV40" s="853"/>
      <c r="BW40" s="846" t="s">
        <v>269</v>
      </c>
      <c r="BX40" s="846"/>
      <c r="BY40" s="846"/>
      <c r="BZ40" s="846"/>
      <c r="CA40" s="846"/>
      <c r="CB40" s="560">
        <f t="shared" si="428"/>
        <v>3150000</v>
      </c>
      <c r="CC40" s="860">
        <f>CC$10*CC16</f>
        <v>2000000</v>
      </c>
      <c r="CD40" s="857"/>
      <c r="CE40" s="844">
        <f>CE$10*CE16</f>
        <v>600000</v>
      </c>
      <c r="CF40" s="857"/>
      <c r="CG40" s="844">
        <f>CG$10*CG16</f>
        <v>200000</v>
      </c>
      <c r="CH40" s="857"/>
      <c r="CI40" s="844">
        <f>CI$10*CI16</f>
        <v>100000</v>
      </c>
      <c r="CJ40" s="857"/>
      <c r="CK40" s="844">
        <f>CK$10*CK16</f>
        <v>25000</v>
      </c>
      <c r="CL40" s="857"/>
      <c r="CM40" s="844">
        <f>CM$10*CM16</f>
        <v>225000</v>
      </c>
      <c r="CN40" s="857"/>
      <c r="CO40" s="858">
        <f>CO$10*CO16</f>
        <v>0</v>
      </c>
      <c r="CP40" s="858"/>
      <c r="CQ40" s="845">
        <f>CQ$10*CQ16</f>
        <v>0</v>
      </c>
      <c r="CR40" s="858"/>
      <c r="CS40" s="845">
        <f>CS$10*CS16</f>
        <v>0</v>
      </c>
      <c r="CT40" s="858"/>
      <c r="CU40" s="845">
        <f>CU$10*CU16</f>
        <v>0</v>
      </c>
      <c r="CV40" s="859"/>
    </row>
    <row r="41" spans="1:101" ht="21" customHeight="1" x14ac:dyDescent="0.55000000000000004">
      <c r="A41" s="850"/>
      <c r="B41" s="853"/>
      <c r="C41" s="846" t="s">
        <v>270</v>
      </c>
      <c r="D41" s="846"/>
      <c r="E41" s="846"/>
      <c r="F41" s="846"/>
      <c r="G41" s="846"/>
      <c r="H41" s="566">
        <f t="shared" si="427"/>
        <v>0</v>
      </c>
      <c r="I41" s="1050">
        <f>I$10*I17</f>
        <v>0</v>
      </c>
      <c r="J41" s="1030"/>
      <c r="K41" s="1029">
        <f>K$10*K17</f>
        <v>0</v>
      </c>
      <c r="L41" s="1030"/>
      <c r="M41" s="1029">
        <f>M$10*M17</f>
        <v>0</v>
      </c>
      <c r="N41" s="1030"/>
      <c r="O41" s="1029">
        <f>O$10*O17</f>
        <v>0</v>
      </c>
      <c r="P41" s="1030"/>
      <c r="Q41" s="1029">
        <f>Q$10*Q17</f>
        <v>0</v>
      </c>
      <c r="R41" s="1030"/>
      <c r="S41" s="1029">
        <f>S$10*S17</f>
        <v>0</v>
      </c>
      <c r="T41" s="1030"/>
      <c r="U41" s="1029">
        <f>U$10*U17</f>
        <v>0</v>
      </c>
      <c r="V41" s="1030"/>
      <c r="W41" s="1029">
        <f>W$10*W17</f>
        <v>0</v>
      </c>
      <c r="X41" s="1030"/>
      <c r="Y41" s="1029">
        <f>Y$10*Y17</f>
        <v>0</v>
      </c>
      <c r="Z41" s="1030"/>
      <c r="AA41" s="1029">
        <f>AA$10*AA17</f>
        <v>0</v>
      </c>
      <c r="AB41" s="1031"/>
      <c r="AC41" s="1050">
        <f>AC$10*AC17</f>
        <v>0</v>
      </c>
      <c r="AD41" s="1030"/>
      <c r="AE41" s="1029">
        <f>AE$10*AE17</f>
        <v>0</v>
      </c>
      <c r="AF41" s="1055"/>
      <c r="AG41" s="1029">
        <f>AG$10*AG17</f>
        <v>0</v>
      </c>
      <c r="AH41" s="1055"/>
      <c r="AI41" s="1029">
        <f>AI$10*AI17</f>
        <v>0</v>
      </c>
      <c r="AJ41" s="1055"/>
      <c r="AK41" s="1029">
        <f>AK$10*AK17</f>
        <v>0</v>
      </c>
      <c r="AL41" s="1055"/>
      <c r="AM41" s="1029">
        <f>AM$10*AM17</f>
        <v>0</v>
      </c>
      <c r="AN41" s="1055"/>
      <c r="AO41" s="1029">
        <f>AO$10*AO17</f>
        <v>0</v>
      </c>
      <c r="AP41" s="1055"/>
      <c r="AQ41" s="1029">
        <f>AQ$10*AQ17</f>
        <v>0</v>
      </c>
      <c r="AR41" s="1055"/>
      <c r="AS41" s="1029">
        <f>AS$10*AS17</f>
        <v>0</v>
      </c>
      <c r="AT41" s="1055"/>
      <c r="AU41" s="1029">
        <f>AU$10*AU17</f>
        <v>0</v>
      </c>
      <c r="AV41" s="1031"/>
      <c r="AW41" s="1050">
        <f>AW$10*AW17</f>
        <v>0</v>
      </c>
      <c r="AX41" s="1055"/>
      <c r="AY41" s="1029">
        <f>AY$10*AY17</f>
        <v>0</v>
      </c>
      <c r="AZ41" s="1055"/>
      <c r="BA41" s="1029">
        <f>BA$10*BA17</f>
        <v>0</v>
      </c>
      <c r="BB41" s="1055"/>
      <c r="BC41" s="1029">
        <f>BC$10*BC17</f>
        <v>0</v>
      </c>
      <c r="BD41" s="1055"/>
      <c r="BE41" s="1029">
        <f>BE$10*BE17</f>
        <v>0</v>
      </c>
      <c r="BF41" s="1055"/>
      <c r="BG41" s="1029">
        <f>BG$10*BG17</f>
        <v>0</v>
      </c>
      <c r="BH41" s="1055"/>
      <c r="BI41" s="1029">
        <f>BI$10*BI17</f>
        <v>0</v>
      </c>
      <c r="BJ41" s="1055"/>
      <c r="BK41" s="1029">
        <f>BK$10*BK17</f>
        <v>0</v>
      </c>
      <c r="BL41" s="1055"/>
      <c r="BM41" s="1029">
        <f>BM$10*BM17</f>
        <v>0</v>
      </c>
      <c r="BN41" s="1030"/>
      <c r="BO41" s="1029">
        <f>BO$10*BO17</f>
        <v>0</v>
      </c>
      <c r="BP41" s="1031"/>
      <c r="BR41" s="173"/>
      <c r="BU41" s="850"/>
      <c r="BV41" s="853"/>
      <c r="BW41" s="846" t="s">
        <v>270</v>
      </c>
      <c r="BX41" s="846"/>
      <c r="BY41" s="846"/>
      <c r="BZ41" s="846"/>
      <c r="CA41" s="846"/>
      <c r="CB41" s="562">
        <f t="shared" si="428"/>
        <v>4280000</v>
      </c>
      <c r="CC41" s="860">
        <f>CC$10*CC17</f>
        <v>4000000</v>
      </c>
      <c r="CD41" s="857"/>
      <c r="CE41" s="857">
        <f>CE$10*CE17</f>
        <v>160000</v>
      </c>
      <c r="CF41" s="857"/>
      <c r="CG41" s="844">
        <f>CG$10*CG17</f>
        <v>0</v>
      </c>
      <c r="CH41" s="857"/>
      <c r="CI41" s="844">
        <f>CI$10*CI17</f>
        <v>0</v>
      </c>
      <c r="CJ41" s="857"/>
      <c r="CK41" s="844">
        <f>CK$10*CK17</f>
        <v>0</v>
      </c>
      <c r="CL41" s="857"/>
      <c r="CM41" s="844">
        <f>CM$10*CM17</f>
        <v>120000</v>
      </c>
      <c r="CN41" s="857"/>
      <c r="CO41" s="858">
        <f>CO$10*CO17</f>
        <v>0</v>
      </c>
      <c r="CP41" s="858"/>
      <c r="CQ41" s="845">
        <f>CQ$10*CQ17</f>
        <v>0</v>
      </c>
      <c r="CR41" s="858"/>
      <c r="CS41" s="845">
        <f>CS$10*CS17</f>
        <v>0</v>
      </c>
      <c r="CT41" s="858"/>
      <c r="CU41" s="858">
        <f>CU$10*CU17</f>
        <v>0</v>
      </c>
      <c r="CV41" s="859"/>
    </row>
    <row r="42" spans="1:101" ht="21" customHeight="1" x14ac:dyDescent="0.55000000000000004">
      <c r="A42" s="850"/>
      <c r="B42" s="853"/>
      <c r="C42" s="846" t="s">
        <v>271</v>
      </c>
      <c r="D42" s="846"/>
      <c r="E42" s="846"/>
      <c r="F42" s="846"/>
      <c r="G42" s="846"/>
      <c r="H42" s="564">
        <f t="shared" si="427"/>
        <v>0</v>
      </c>
      <c r="I42" s="1050">
        <f>I$10*I18</f>
        <v>0</v>
      </c>
      <c r="J42" s="1030"/>
      <c r="K42" s="1029">
        <f>K$10*K18</f>
        <v>0</v>
      </c>
      <c r="L42" s="1030"/>
      <c r="M42" s="1029">
        <f>M$10*M18</f>
        <v>0</v>
      </c>
      <c r="N42" s="1030"/>
      <c r="O42" s="1029">
        <f>O$10*O18</f>
        <v>0</v>
      </c>
      <c r="P42" s="1030"/>
      <c r="Q42" s="1029">
        <f>Q$10*Q18</f>
        <v>0</v>
      </c>
      <c r="R42" s="1030"/>
      <c r="S42" s="1029">
        <f>S$10*S18</f>
        <v>0</v>
      </c>
      <c r="T42" s="1030"/>
      <c r="U42" s="1029">
        <f>U$10*U18</f>
        <v>0</v>
      </c>
      <c r="V42" s="1030"/>
      <c r="W42" s="1029">
        <f>W$10*W18</f>
        <v>0</v>
      </c>
      <c r="X42" s="1030"/>
      <c r="Y42" s="1029">
        <f>Y$10*Y18</f>
        <v>0</v>
      </c>
      <c r="Z42" s="1030"/>
      <c r="AA42" s="1029">
        <f>AA$10*AA18</f>
        <v>0</v>
      </c>
      <c r="AB42" s="1031"/>
      <c r="AC42" s="1050">
        <f>AC$10*AC18</f>
        <v>0</v>
      </c>
      <c r="AD42" s="1030"/>
      <c r="AE42" s="1029">
        <f>AE$10*AE18</f>
        <v>0</v>
      </c>
      <c r="AF42" s="1055"/>
      <c r="AG42" s="1029">
        <f>AG$10*AG18</f>
        <v>0</v>
      </c>
      <c r="AH42" s="1055"/>
      <c r="AI42" s="1029">
        <f>AI$10*AI18</f>
        <v>0</v>
      </c>
      <c r="AJ42" s="1055"/>
      <c r="AK42" s="1029">
        <f>AK$10*AK18</f>
        <v>0</v>
      </c>
      <c r="AL42" s="1055"/>
      <c r="AM42" s="1029">
        <f>AM$10*AM18</f>
        <v>0</v>
      </c>
      <c r="AN42" s="1055"/>
      <c r="AO42" s="1029">
        <f>AO$10*AO18</f>
        <v>0</v>
      </c>
      <c r="AP42" s="1055"/>
      <c r="AQ42" s="1029">
        <f>AQ$10*AQ18</f>
        <v>0</v>
      </c>
      <c r="AR42" s="1055"/>
      <c r="AS42" s="1029">
        <f>AS$10*AS18</f>
        <v>0</v>
      </c>
      <c r="AT42" s="1055"/>
      <c r="AU42" s="1029">
        <f>AU$10*AU18</f>
        <v>0</v>
      </c>
      <c r="AV42" s="1031"/>
      <c r="AW42" s="1050">
        <f>AW$10*AW18</f>
        <v>0</v>
      </c>
      <c r="AX42" s="1055"/>
      <c r="AY42" s="1029">
        <f>AY$10*AY18</f>
        <v>0</v>
      </c>
      <c r="AZ42" s="1055"/>
      <c r="BA42" s="1029">
        <f>BA$10*BA18</f>
        <v>0</v>
      </c>
      <c r="BB42" s="1055"/>
      <c r="BC42" s="1029">
        <f>BC$10*BC18</f>
        <v>0</v>
      </c>
      <c r="BD42" s="1055"/>
      <c r="BE42" s="1029">
        <f>BE$10*BE18</f>
        <v>0</v>
      </c>
      <c r="BF42" s="1055"/>
      <c r="BG42" s="1029">
        <f>BG$10*BG18</f>
        <v>0</v>
      </c>
      <c r="BH42" s="1055"/>
      <c r="BI42" s="1029">
        <f>BI$10*BI18</f>
        <v>0</v>
      </c>
      <c r="BJ42" s="1055"/>
      <c r="BK42" s="1029">
        <f>BK$10*BK18</f>
        <v>0</v>
      </c>
      <c r="BL42" s="1055"/>
      <c r="BM42" s="1029">
        <f>BM$10*BM18</f>
        <v>0</v>
      </c>
      <c r="BN42" s="1030"/>
      <c r="BO42" s="1029">
        <f>BO$10*BO18</f>
        <v>0</v>
      </c>
      <c r="BP42" s="1031"/>
      <c r="BR42" s="173"/>
      <c r="BU42" s="850"/>
      <c r="BV42" s="853"/>
      <c r="BW42" s="846" t="s">
        <v>271</v>
      </c>
      <c r="BX42" s="846"/>
      <c r="BY42" s="846"/>
      <c r="BZ42" s="846"/>
      <c r="CA42" s="846"/>
      <c r="CB42" s="560">
        <f t="shared" si="428"/>
        <v>4175000</v>
      </c>
      <c r="CC42" s="860">
        <f>CC$10*CC18</f>
        <v>4000000</v>
      </c>
      <c r="CD42" s="857"/>
      <c r="CE42" s="857">
        <f>CE$10*CE18</f>
        <v>100000</v>
      </c>
      <c r="CF42" s="857"/>
      <c r="CG42" s="844">
        <f>CG$10*CG18</f>
        <v>0</v>
      </c>
      <c r="CH42" s="857"/>
      <c r="CI42" s="844">
        <f>CI$10*CI18</f>
        <v>0</v>
      </c>
      <c r="CJ42" s="857"/>
      <c r="CK42" s="844">
        <f>CK$10*CK18</f>
        <v>0</v>
      </c>
      <c r="CL42" s="857"/>
      <c r="CM42" s="844">
        <f>CM$10*CM18</f>
        <v>75000</v>
      </c>
      <c r="CN42" s="857"/>
      <c r="CO42" s="858">
        <f>CO$10*CO18</f>
        <v>0</v>
      </c>
      <c r="CP42" s="858"/>
      <c r="CQ42" s="845">
        <f>CQ$10*CQ18</f>
        <v>0</v>
      </c>
      <c r="CR42" s="858"/>
      <c r="CS42" s="845">
        <f>CS$10*CS18</f>
        <v>0</v>
      </c>
      <c r="CT42" s="858"/>
      <c r="CU42" s="858">
        <f>CU$10*CU18</f>
        <v>0</v>
      </c>
      <c r="CV42" s="859"/>
    </row>
    <row r="43" spans="1:101" ht="21" customHeight="1" x14ac:dyDescent="0.55000000000000004">
      <c r="A43" s="850"/>
      <c r="B43" s="853"/>
      <c r="C43" s="846" t="s">
        <v>272</v>
      </c>
      <c r="D43" s="846"/>
      <c r="E43" s="846"/>
      <c r="F43" s="846"/>
      <c r="G43" s="846"/>
      <c r="H43" s="566">
        <f t="shared" si="427"/>
        <v>0</v>
      </c>
      <c r="I43" s="1050">
        <f>I$11*I20</f>
        <v>0</v>
      </c>
      <c r="J43" s="1030"/>
      <c r="K43" s="1029">
        <f>K$11*K20</f>
        <v>0</v>
      </c>
      <c r="L43" s="1030"/>
      <c r="M43" s="1029">
        <f>M$11*M20</f>
        <v>0</v>
      </c>
      <c r="N43" s="1030"/>
      <c r="O43" s="1029">
        <f>O$11*O20</f>
        <v>0</v>
      </c>
      <c r="P43" s="1030"/>
      <c r="Q43" s="1029">
        <f>Q$11*Q20</f>
        <v>0</v>
      </c>
      <c r="R43" s="1030"/>
      <c r="S43" s="1029">
        <f>S$11*S20</f>
        <v>0</v>
      </c>
      <c r="T43" s="1030"/>
      <c r="U43" s="1029">
        <f>U$11*U20</f>
        <v>0</v>
      </c>
      <c r="V43" s="1030"/>
      <c r="W43" s="1029">
        <f>W$11*W20</f>
        <v>0</v>
      </c>
      <c r="X43" s="1030"/>
      <c r="Y43" s="1029">
        <f>Y$11*Y20</f>
        <v>0</v>
      </c>
      <c r="Z43" s="1030"/>
      <c r="AA43" s="1029">
        <f>AA$11*AA20</f>
        <v>0</v>
      </c>
      <c r="AB43" s="1031"/>
      <c r="AC43" s="1050">
        <f>AC$11*AC20</f>
        <v>0</v>
      </c>
      <c r="AD43" s="1030"/>
      <c r="AE43" s="1029">
        <f>AE$11*AE20</f>
        <v>0</v>
      </c>
      <c r="AF43" s="1055"/>
      <c r="AG43" s="1029">
        <f>AG$11*AG20</f>
        <v>0</v>
      </c>
      <c r="AH43" s="1055"/>
      <c r="AI43" s="1029">
        <f>AI$11*AI20</f>
        <v>0</v>
      </c>
      <c r="AJ43" s="1055"/>
      <c r="AK43" s="1029">
        <f>AK$11*AK20</f>
        <v>0</v>
      </c>
      <c r="AL43" s="1055"/>
      <c r="AM43" s="1029">
        <f>AM$11*AM20</f>
        <v>0</v>
      </c>
      <c r="AN43" s="1055"/>
      <c r="AO43" s="1029">
        <f>AO$11*AO20</f>
        <v>0</v>
      </c>
      <c r="AP43" s="1055"/>
      <c r="AQ43" s="1029">
        <f>AQ$11*AQ20</f>
        <v>0</v>
      </c>
      <c r="AR43" s="1055"/>
      <c r="AS43" s="1029">
        <f>AS$11*AS20</f>
        <v>0</v>
      </c>
      <c r="AT43" s="1055"/>
      <c r="AU43" s="1029">
        <f>AU$11*AU20</f>
        <v>0</v>
      </c>
      <c r="AV43" s="1031"/>
      <c r="AW43" s="1050">
        <f>AW$11*AW20</f>
        <v>0</v>
      </c>
      <c r="AX43" s="1055"/>
      <c r="AY43" s="1029">
        <f>AY$11*AY20</f>
        <v>0</v>
      </c>
      <c r="AZ43" s="1055"/>
      <c r="BA43" s="1029">
        <f>BA$11*BA20</f>
        <v>0</v>
      </c>
      <c r="BB43" s="1055"/>
      <c r="BC43" s="1029">
        <f>BC$11*BC20</f>
        <v>0</v>
      </c>
      <c r="BD43" s="1055"/>
      <c r="BE43" s="1029">
        <f>BE$11*BE20</f>
        <v>0</v>
      </c>
      <c r="BF43" s="1055"/>
      <c r="BG43" s="1029">
        <f>BG$11*BG20</f>
        <v>0</v>
      </c>
      <c r="BH43" s="1055"/>
      <c r="BI43" s="1029">
        <f>BI$11*BI20</f>
        <v>0</v>
      </c>
      <c r="BJ43" s="1055"/>
      <c r="BK43" s="1029">
        <f>BK$11*BK20</f>
        <v>0</v>
      </c>
      <c r="BL43" s="1055"/>
      <c r="BM43" s="1029">
        <f>BM$11*BM20</f>
        <v>0</v>
      </c>
      <c r="BN43" s="1030"/>
      <c r="BO43" s="1029">
        <f>BO$11*BO20</f>
        <v>0</v>
      </c>
      <c r="BP43" s="1031"/>
      <c r="BR43" s="173"/>
      <c r="BU43" s="850"/>
      <c r="BV43" s="853"/>
      <c r="BW43" s="846" t="s">
        <v>272</v>
      </c>
      <c r="BX43" s="846"/>
      <c r="BY43" s="846"/>
      <c r="BZ43" s="846"/>
      <c r="CA43" s="846"/>
      <c r="CB43" s="562">
        <f t="shared" si="428"/>
        <v>27500000</v>
      </c>
      <c r="CC43" s="855">
        <f>CC$11*CC20</f>
        <v>14000000</v>
      </c>
      <c r="CD43" s="856"/>
      <c r="CE43" s="857">
        <f>CE$11*CE20</f>
        <v>5000000</v>
      </c>
      <c r="CF43" s="857"/>
      <c r="CG43" s="844">
        <f>CG$11*CG20</f>
        <v>2000000</v>
      </c>
      <c r="CH43" s="857"/>
      <c r="CI43" s="844">
        <f>CI$11*CI20</f>
        <v>1800000</v>
      </c>
      <c r="CJ43" s="857"/>
      <c r="CK43" s="844">
        <f>CK$11*CK20</f>
        <v>950000</v>
      </c>
      <c r="CL43" s="857"/>
      <c r="CM43" s="844">
        <f>CM$11*CM20</f>
        <v>3750000</v>
      </c>
      <c r="CN43" s="857"/>
      <c r="CO43" s="858">
        <f>CO$11*CO20</f>
        <v>0</v>
      </c>
      <c r="CP43" s="858"/>
      <c r="CQ43" s="845">
        <f>CQ$11*CQ20</f>
        <v>0</v>
      </c>
      <c r="CR43" s="858"/>
      <c r="CS43" s="845">
        <f>CS$11*CS20</f>
        <v>0</v>
      </c>
      <c r="CT43" s="858"/>
      <c r="CU43" s="858">
        <f>CU$11*CU20</f>
        <v>0</v>
      </c>
      <c r="CV43" s="859"/>
    </row>
    <row r="44" spans="1:101" ht="21" customHeight="1" x14ac:dyDescent="0.55000000000000004">
      <c r="A44" s="850"/>
      <c r="B44" s="853"/>
      <c r="C44" s="846" t="s">
        <v>291</v>
      </c>
      <c r="D44" s="846"/>
      <c r="E44" s="846"/>
      <c r="F44" s="846"/>
      <c r="G44" s="846"/>
      <c r="H44" s="567">
        <f t="shared" si="427"/>
        <v>0</v>
      </c>
      <c r="I44" s="1050">
        <f>I$12*I21</f>
        <v>0</v>
      </c>
      <c r="J44" s="1030"/>
      <c r="K44" s="1029">
        <f>K$12*K21</f>
        <v>0</v>
      </c>
      <c r="L44" s="1030"/>
      <c r="M44" s="1029">
        <f>M$12*M21</f>
        <v>0</v>
      </c>
      <c r="N44" s="1030"/>
      <c r="O44" s="1029">
        <f>O$12*O21</f>
        <v>0</v>
      </c>
      <c r="P44" s="1030"/>
      <c r="Q44" s="1029">
        <f>Q$12*Q21</f>
        <v>0</v>
      </c>
      <c r="R44" s="1030"/>
      <c r="S44" s="1029">
        <f>S$12*S21</f>
        <v>0</v>
      </c>
      <c r="T44" s="1030"/>
      <c r="U44" s="1029">
        <f>U$12*U21</f>
        <v>0</v>
      </c>
      <c r="V44" s="1030"/>
      <c r="W44" s="1029">
        <f>W$12*W21</f>
        <v>0</v>
      </c>
      <c r="X44" s="1030"/>
      <c r="Y44" s="1029">
        <f>Y$12*Y21</f>
        <v>0</v>
      </c>
      <c r="Z44" s="1030"/>
      <c r="AA44" s="1029">
        <f>AA$12*AA21</f>
        <v>0</v>
      </c>
      <c r="AB44" s="1031"/>
      <c r="AC44" s="1050">
        <f>AC$12*AC21</f>
        <v>0</v>
      </c>
      <c r="AD44" s="1030"/>
      <c r="AE44" s="1029">
        <f>AE$12*AE21</f>
        <v>0</v>
      </c>
      <c r="AF44" s="1055"/>
      <c r="AG44" s="1029">
        <f>AG$12*AG21</f>
        <v>0</v>
      </c>
      <c r="AH44" s="1055"/>
      <c r="AI44" s="1029">
        <f>AI$12*AI21</f>
        <v>0</v>
      </c>
      <c r="AJ44" s="1055"/>
      <c r="AK44" s="1029">
        <f>AK$12*AK21</f>
        <v>0</v>
      </c>
      <c r="AL44" s="1055"/>
      <c r="AM44" s="1029">
        <f>AM$12*AM21</f>
        <v>0</v>
      </c>
      <c r="AN44" s="1055"/>
      <c r="AO44" s="1029">
        <f>AO$12*AO21</f>
        <v>0</v>
      </c>
      <c r="AP44" s="1055"/>
      <c r="AQ44" s="1029">
        <f>AQ$12*AQ21</f>
        <v>0</v>
      </c>
      <c r="AR44" s="1055"/>
      <c r="AS44" s="1029">
        <f>AS$12*AS21</f>
        <v>0</v>
      </c>
      <c r="AT44" s="1055"/>
      <c r="AU44" s="1029">
        <f>AU$12*AU21</f>
        <v>0</v>
      </c>
      <c r="AV44" s="1031"/>
      <c r="AW44" s="1050">
        <f>AW$12*AW21</f>
        <v>0</v>
      </c>
      <c r="AX44" s="1055"/>
      <c r="AY44" s="1029">
        <f>AY$12*AY21</f>
        <v>0</v>
      </c>
      <c r="AZ44" s="1055"/>
      <c r="BA44" s="1029">
        <f>BA$12*BA21</f>
        <v>0</v>
      </c>
      <c r="BB44" s="1055"/>
      <c r="BC44" s="1029">
        <f>BC$12*BC21</f>
        <v>0</v>
      </c>
      <c r="BD44" s="1055"/>
      <c r="BE44" s="1029">
        <f>BE$12*BE21</f>
        <v>0</v>
      </c>
      <c r="BF44" s="1055"/>
      <c r="BG44" s="1029">
        <f>BG$12*BG21</f>
        <v>0</v>
      </c>
      <c r="BH44" s="1055"/>
      <c r="BI44" s="1029">
        <f>BI$12*BI21</f>
        <v>0</v>
      </c>
      <c r="BJ44" s="1055"/>
      <c r="BK44" s="1029">
        <f>BK$12*BK21</f>
        <v>0</v>
      </c>
      <c r="BL44" s="1055"/>
      <c r="BM44" s="1029">
        <f>BM$12*BM21</f>
        <v>0</v>
      </c>
      <c r="BN44" s="1030"/>
      <c r="BO44" s="1029">
        <f>BO$12*BO21</f>
        <v>0</v>
      </c>
      <c r="BP44" s="1031"/>
      <c r="BR44" s="173"/>
      <c r="BU44" s="850"/>
      <c r="BV44" s="853"/>
      <c r="BW44" s="846" t="s">
        <v>291</v>
      </c>
      <c r="BX44" s="846"/>
      <c r="BY44" s="846"/>
      <c r="BZ44" s="846"/>
      <c r="CA44" s="846"/>
      <c r="CB44" s="563">
        <f t="shared" si="428"/>
        <v>21750000</v>
      </c>
      <c r="CC44" s="847">
        <f>CC$12*CC21</f>
        <v>12000000</v>
      </c>
      <c r="CD44" s="848"/>
      <c r="CE44" s="843">
        <f>CE$12*CE21</f>
        <v>3500000</v>
      </c>
      <c r="CF44" s="844"/>
      <c r="CG44" s="843">
        <f>CG$12*CG21</f>
        <v>1500000</v>
      </c>
      <c r="CH44" s="844"/>
      <c r="CI44" s="843">
        <f>CI$12*CI21</f>
        <v>1800000</v>
      </c>
      <c r="CJ44" s="844"/>
      <c r="CK44" s="843">
        <f>CK$12*CK21</f>
        <v>950000</v>
      </c>
      <c r="CL44" s="844"/>
      <c r="CM44" s="843">
        <f>CM$12*CM21</f>
        <v>2000000</v>
      </c>
      <c r="CN44" s="844"/>
      <c r="CO44" s="836">
        <f>CO$12*CO21</f>
        <v>0</v>
      </c>
      <c r="CP44" s="845"/>
      <c r="CQ44" s="836">
        <f>CQ$12*CQ21</f>
        <v>0</v>
      </c>
      <c r="CR44" s="845"/>
      <c r="CS44" s="836">
        <f>CS$12*CS21</f>
        <v>0</v>
      </c>
      <c r="CT44" s="845"/>
      <c r="CU44" s="836">
        <f>CU$12*CU21</f>
        <v>0</v>
      </c>
      <c r="CV44" s="837"/>
    </row>
    <row r="45" spans="1:101" ht="21" customHeight="1" thickBot="1" x14ac:dyDescent="0.6">
      <c r="A45" s="851"/>
      <c r="B45" s="854"/>
      <c r="C45" s="846" t="s">
        <v>457</v>
      </c>
      <c r="D45" s="846"/>
      <c r="E45" s="846"/>
      <c r="F45" s="846"/>
      <c r="G45" s="846"/>
      <c r="H45" s="576">
        <f t="shared" si="427"/>
        <v>0</v>
      </c>
      <c r="I45" s="1066">
        <f>I$13*I22</f>
        <v>0</v>
      </c>
      <c r="J45" s="1033"/>
      <c r="K45" s="1032">
        <f>K$13*K22</f>
        <v>0</v>
      </c>
      <c r="L45" s="1033"/>
      <c r="M45" s="1032">
        <f>M$13*M22</f>
        <v>0</v>
      </c>
      <c r="N45" s="1033"/>
      <c r="O45" s="1032">
        <f t="shared" ref="O45" si="429">O$13*O22</f>
        <v>0</v>
      </c>
      <c r="P45" s="1033"/>
      <c r="Q45" s="1032">
        <f t="shared" ref="Q45" si="430">Q$13*Q22</f>
        <v>0</v>
      </c>
      <c r="R45" s="1033"/>
      <c r="S45" s="1032">
        <f t="shared" ref="S45" si="431">S$13*S22</f>
        <v>0</v>
      </c>
      <c r="T45" s="1033"/>
      <c r="U45" s="1032">
        <f t="shared" ref="U45" si="432">U$13*U22</f>
        <v>0</v>
      </c>
      <c r="V45" s="1033"/>
      <c r="W45" s="1032">
        <f t="shared" ref="W45" si="433">W$13*W22</f>
        <v>0</v>
      </c>
      <c r="X45" s="1033"/>
      <c r="Y45" s="1032">
        <f>Y$13*Y22</f>
        <v>0</v>
      </c>
      <c r="Z45" s="1033"/>
      <c r="AA45" s="1032">
        <f>AA$13*AA22</f>
        <v>0</v>
      </c>
      <c r="AB45" s="1034"/>
      <c r="AC45" s="1054">
        <f t="shared" ref="AC45" si="434">AC$13*AC22</f>
        <v>0</v>
      </c>
      <c r="AD45" s="1033"/>
      <c r="AE45" s="1032">
        <f t="shared" ref="AE45" si="435">AE$13*AE22</f>
        <v>0</v>
      </c>
      <c r="AF45" s="1056"/>
      <c r="AG45" s="1032">
        <f t="shared" ref="AG45" si="436">AG$13*AG22</f>
        <v>0</v>
      </c>
      <c r="AH45" s="1056"/>
      <c r="AI45" s="1032">
        <f t="shared" ref="AI45" si="437">AI$13*AI22</f>
        <v>0</v>
      </c>
      <c r="AJ45" s="1056"/>
      <c r="AK45" s="1032">
        <f t="shared" ref="AK45" si="438">AK$13*AK22</f>
        <v>0</v>
      </c>
      <c r="AL45" s="1056"/>
      <c r="AM45" s="1032">
        <f>AM$13*AM22</f>
        <v>0</v>
      </c>
      <c r="AN45" s="1056"/>
      <c r="AO45" s="1032">
        <f>AO$13*AO22</f>
        <v>0</v>
      </c>
      <c r="AP45" s="1056"/>
      <c r="AQ45" s="1032">
        <f t="shared" ref="AQ45" si="439">AQ$13*AQ22</f>
        <v>0</v>
      </c>
      <c r="AR45" s="1056"/>
      <c r="AS45" s="1032">
        <f t="shared" ref="AS45" si="440">AS$13*AS22</f>
        <v>0</v>
      </c>
      <c r="AT45" s="1056"/>
      <c r="AU45" s="1032">
        <f t="shared" ref="AU45" si="441">AU$13*AU22</f>
        <v>0</v>
      </c>
      <c r="AV45" s="1034"/>
      <c r="AW45" s="1054">
        <f>AW$13*AW22</f>
        <v>0</v>
      </c>
      <c r="AX45" s="1056"/>
      <c r="AY45" s="1032">
        <f>AY$13*AY22</f>
        <v>0</v>
      </c>
      <c r="AZ45" s="1056"/>
      <c r="BA45" s="1032">
        <f t="shared" ref="BA45" si="442">BA$13*BA22</f>
        <v>0</v>
      </c>
      <c r="BB45" s="1056"/>
      <c r="BC45" s="1032">
        <f t="shared" ref="BC45" si="443">BC$13*BC22</f>
        <v>0</v>
      </c>
      <c r="BD45" s="1056"/>
      <c r="BE45" s="1032">
        <f t="shared" ref="BE45" si="444">BE$13*BE22</f>
        <v>0</v>
      </c>
      <c r="BF45" s="1056"/>
      <c r="BG45" s="1032">
        <f t="shared" ref="BG45" si="445">BG$13*BG22</f>
        <v>0</v>
      </c>
      <c r="BH45" s="1056"/>
      <c r="BI45" s="1032">
        <f t="shared" ref="BI45" si="446">BI$13*BI22</f>
        <v>0</v>
      </c>
      <c r="BJ45" s="1056"/>
      <c r="BK45" s="1032">
        <f t="shared" ref="BK45" si="447">BK$13*BK22</f>
        <v>0</v>
      </c>
      <c r="BL45" s="1056"/>
      <c r="BM45" s="1032">
        <f t="shared" ref="BM45" si="448">BM$13*BM22</f>
        <v>0</v>
      </c>
      <c r="BN45" s="1033"/>
      <c r="BO45" s="1032">
        <f t="shared" ref="BO45" si="449">BO$13*BO22</f>
        <v>0</v>
      </c>
      <c r="BP45" s="1034"/>
      <c r="BR45" s="173"/>
      <c r="BU45" s="851"/>
      <c r="BV45" s="854"/>
      <c r="BW45" s="846" t="s">
        <v>457</v>
      </c>
      <c r="BX45" s="846"/>
      <c r="BY45" s="846"/>
      <c r="BZ45" s="846"/>
      <c r="CA45" s="846"/>
      <c r="CB45" s="563">
        <f t="shared" si="428"/>
        <v>60000</v>
      </c>
      <c r="CC45" s="847">
        <f>CC$13*CC22</f>
        <v>10000</v>
      </c>
      <c r="CD45" s="848"/>
      <c r="CE45" s="843">
        <f t="shared" ref="CE45" si="450">CE$13*CE22</f>
        <v>10000</v>
      </c>
      <c r="CF45" s="844"/>
      <c r="CG45" s="843">
        <f t="shared" ref="CG45" si="451">CG$13*CG22</f>
        <v>10000</v>
      </c>
      <c r="CH45" s="844"/>
      <c r="CI45" s="843">
        <f t="shared" ref="CI45" si="452">CI$13*CI22</f>
        <v>10000</v>
      </c>
      <c r="CJ45" s="844"/>
      <c r="CK45" s="843">
        <f t="shared" ref="CK45" si="453">CK$13*CK22</f>
        <v>10000</v>
      </c>
      <c r="CL45" s="844"/>
      <c r="CM45" s="843">
        <f t="shared" ref="CM45" si="454">CM$13*CM22</f>
        <v>10000</v>
      </c>
      <c r="CN45" s="844"/>
      <c r="CO45" s="836">
        <f>CO$12*CO22</f>
        <v>0</v>
      </c>
      <c r="CP45" s="845"/>
      <c r="CQ45" s="836">
        <f>CQ$12*CQ22</f>
        <v>0</v>
      </c>
      <c r="CR45" s="845"/>
      <c r="CS45" s="836">
        <f>CS$12*CS22</f>
        <v>0</v>
      </c>
      <c r="CT45" s="845"/>
      <c r="CU45" s="836">
        <f>CU$12*CU22</f>
        <v>0</v>
      </c>
      <c r="CV45" s="837"/>
    </row>
    <row r="46" spans="1:101" ht="21" customHeight="1" thickBot="1" x14ac:dyDescent="0.6">
      <c r="A46" s="838" t="s">
        <v>274</v>
      </c>
      <c r="B46" s="839"/>
      <c r="C46" s="839"/>
      <c r="D46" s="839"/>
      <c r="E46" s="839"/>
      <c r="F46" s="839"/>
      <c r="G46" s="840"/>
      <c r="H46" s="575">
        <f t="shared" si="427"/>
        <v>0</v>
      </c>
      <c r="I46" s="1036">
        <f>SUM(I38:J45)</f>
        <v>0</v>
      </c>
      <c r="J46" s="1065"/>
      <c r="K46" s="1035">
        <f t="shared" ref="K46" si="455">SUM(K38:L45)</f>
        <v>0</v>
      </c>
      <c r="L46" s="1036"/>
      <c r="M46" s="1035">
        <f t="shared" ref="M46" si="456">SUM(M38:N45)</f>
        <v>0</v>
      </c>
      <c r="N46" s="1036"/>
      <c r="O46" s="1035">
        <f t="shared" ref="O46" si="457">SUM(O38:P45)</f>
        <v>0</v>
      </c>
      <c r="P46" s="1036"/>
      <c r="Q46" s="1035">
        <f t="shared" ref="Q46" si="458">SUM(Q38:R45)</f>
        <v>0</v>
      </c>
      <c r="R46" s="1036"/>
      <c r="S46" s="1035">
        <f t="shared" ref="S46" si="459">SUM(S38:T45)</f>
        <v>0</v>
      </c>
      <c r="T46" s="1036"/>
      <c r="U46" s="1035">
        <f t="shared" ref="U46" si="460">SUM(U38:V45)</f>
        <v>0</v>
      </c>
      <c r="V46" s="1036"/>
      <c r="W46" s="1035">
        <f t="shared" ref="W46" si="461">SUM(W38:X45)</f>
        <v>0</v>
      </c>
      <c r="X46" s="1036"/>
      <c r="Y46" s="1035">
        <f t="shared" ref="Y46" si="462">SUM(Y38:Z45)</f>
        <v>0</v>
      </c>
      <c r="Z46" s="1036"/>
      <c r="AA46" s="1035">
        <f t="shared" ref="AA46" si="463">SUM(AA38:AB45)</f>
        <v>0</v>
      </c>
      <c r="AB46" s="1037"/>
      <c r="AC46" s="1064">
        <f t="shared" ref="AC46" si="464">SUM(AC38:AD45)</f>
        <v>0</v>
      </c>
      <c r="AD46" s="1036"/>
      <c r="AE46" s="1035">
        <f t="shared" ref="AE46" si="465">SUM(AE38:AF45)</f>
        <v>0</v>
      </c>
      <c r="AF46" s="1036"/>
      <c r="AG46" s="1035">
        <f t="shared" ref="AG46" si="466">SUM(AG38:AH45)</f>
        <v>0</v>
      </c>
      <c r="AH46" s="1036"/>
      <c r="AI46" s="1035">
        <f t="shared" ref="AI46" si="467">SUM(AI38:AJ45)</f>
        <v>0</v>
      </c>
      <c r="AJ46" s="1036"/>
      <c r="AK46" s="1035">
        <f t="shared" ref="AK46" si="468">SUM(AK38:AL45)</f>
        <v>0</v>
      </c>
      <c r="AL46" s="1036"/>
      <c r="AM46" s="1035">
        <f t="shared" ref="AM46" si="469">SUM(AM38:AN45)</f>
        <v>0</v>
      </c>
      <c r="AN46" s="1036"/>
      <c r="AO46" s="1035">
        <f t="shared" ref="AO46" si="470">SUM(AO38:AP45)</f>
        <v>0</v>
      </c>
      <c r="AP46" s="1036"/>
      <c r="AQ46" s="1035">
        <f t="shared" ref="AQ46" si="471">SUM(AQ38:AR45)</f>
        <v>0</v>
      </c>
      <c r="AR46" s="1036"/>
      <c r="AS46" s="1035">
        <f t="shared" ref="AS46" si="472">SUM(AS38:AT45)</f>
        <v>0</v>
      </c>
      <c r="AT46" s="1036"/>
      <c r="AU46" s="1035">
        <f t="shared" ref="AU46" si="473">SUM(AU38:AV45)</f>
        <v>0</v>
      </c>
      <c r="AV46" s="1037"/>
      <c r="AW46" s="1064">
        <f t="shared" ref="AW46" si="474">SUM(AW38:AX45)</f>
        <v>0</v>
      </c>
      <c r="AX46" s="1036"/>
      <c r="AY46" s="1035">
        <f t="shared" ref="AY46" si="475">SUM(AY38:AZ45)</f>
        <v>0</v>
      </c>
      <c r="AZ46" s="1036"/>
      <c r="BA46" s="1035">
        <f t="shared" ref="BA46" si="476">SUM(BA38:BB45)</f>
        <v>0</v>
      </c>
      <c r="BB46" s="1036"/>
      <c r="BC46" s="1035">
        <f t="shared" ref="BC46" si="477">SUM(BC38:BD45)</f>
        <v>0</v>
      </c>
      <c r="BD46" s="1036"/>
      <c r="BE46" s="1035">
        <f t="shared" ref="BE46" si="478">SUM(BE38:BF45)</f>
        <v>0</v>
      </c>
      <c r="BF46" s="1036"/>
      <c r="BG46" s="1035">
        <f t="shared" ref="BG46" si="479">SUM(BG38:BH45)</f>
        <v>0</v>
      </c>
      <c r="BH46" s="1036"/>
      <c r="BI46" s="1035">
        <f t="shared" ref="BI46" si="480">SUM(BI38:BJ45)</f>
        <v>0</v>
      </c>
      <c r="BJ46" s="1036"/>
      <c r="BK46" s="1035">
        <f t="shared" ref="BK46" si="481">SUM(BK38:BL45)</f>
        <v>0</v>
      </c>
      <c r="BL46" s="1036"/>
      <c r="BM46" s="1035">
        <f t="shared" ref="BM46" si="482">SUM(BM38:BN45)</f>
        <v>0</v>
      </c>
      <c r="BN46" s="1036"/>
      <c r="BO46" s="1035">
        <f t="shared" ref="BO46" si="483">SUM(BO38:BP45)</f>
        <v>0</v>
      </c>
      <c r="BP46" s="1037"/>
      <c r="BU46" s="838" t="s">
        <v>274</v>
      </c>
      <c r="BV46" s="839"/>
      <c r="BW46" s="839"/>
      <c r="BX46" s="839"/>
      <c r="BY46" s="839"/>
      <c r="BZ46" s="839"/>
      <c r="CA46" s="840"/>
      <c r="CB46" s="286">
        <f t="shared" si="428"/>
        <v>92140000</v>
      </c>
      <c r="CC46" s="841">
        <f>SUM(CC38:CD44)</f>
        <v>50800000</v>
      </c>
      <c r="CD46" s="842"/>
      <c r="CE46" s="841">
        <f>SUM(CE38:CF44)</f>
        <v>17400000</v>
      </c>
      <c r="CF46" s="842"/>
      <c r="CG46" s="841">
        <f>SUM(CG38:CH44)</f>
        <v>5930000</v>
      </c>
      <c r="CH46" s="842"/>
      <c r="CI46" s="841">
        <f>SUM(CI38:CJ44)</f>
        <v>5780000</v>
      </c>
      <c r="CJ46" s="842"/>
      <c r="CK46" s="841">
        <f>SUM(CK38:CL44)</f>
        <v>2685000</v>
      </c>
      <c r="CL46" s="842"/>
      <c r="CM46" s="841">
        <f>SUM(CM38:CN44)</f>
        <v>9545000</v>
      </c>
      <c r="CN46" s="842"/>
      <c r="CO46" s="825">
        <f>SUM(CO38:CP44)</f>
        <v>0</v>
      </c>
      <c r="CP46" s="826"/>
      <c r="CQ46" s="825">
        <f>SUM(CQ38:CR44)</f>
        <v>0</v>
      </c>
      <c r="CR46" s="826"/>
      <c r="CS46" s="825">
        <f>SUM(CS38:CT44)</f>
        <v>0</v>
      </c>
      <c r="CT46" s="826"/>
      <c r="CU46" s="825">
        <f>SUM(CU38:CV44)</f>
        <v>0</v>
      </c>
      <c r="CV46" s="827"/>
    </row>
    <row r="47" spans="1:101" ht="18" customHeight="1" x14ac:dyDescent="0.55000000000000004">
      <c r="A47" s="176"/>
      <c r="B47" s="177"/>
      <c r="C47" s="177"/>
      <c r="D47" s="177"/>
      <c r="E47" s="177"/>
      <c r="F47" s="177"/>
      <c r="G47" s="177"/>
      <c r="H47" s="177"/>
      <c r="I47" s="177"/>
      <c r="J47" s="178"/>
      <c r="K47" s="179"/>
      <c r="L47" s="178"/>
      <c r="M47" s="179"/>
      <c r="N47" s="178"/>
      <c r="O47" s="179"/>
      <c r="P47" s="178"/>
      <c r="Q47" s="179"/>
      <c r="R47" s="178"/>
      <c r="S47" s="179"/>
      <c r="T47" s="178"/>
      <c r="U47" s="179"/>
      <c r="V47" s="178"/>
      <c r="W47" s="179"/>
      <c r="X47" s="178"/>
      <c r="Y47" s="179"/>
      <c r="Z47" s="178"/>
      <c r="AA47" s="179"/>
      <c r="AB47" s="178"/>
      <c r="AC47" s="179"/>
      <c r="AD47" s="178"/>
      <c r="AE47" s="179"/>
      <c r="AF47" s="178"/>
      <c r="AG47" s="179"/>
      <c r="AH47" s="178"/>
      <c r="AI47" s="179"/>
      <c r="AJ47" s="178"/>
      <c r="AK47" s="179"/>
      <c r="AL47" s="178"/>
      <c r="AM47" s="177"/>
      <c r="AN47" s="178"/>
      <c r="AO47" s="179"/>
      <c r="AP47" s="178"/>
      <c r="AQ47" s="179"/>
      <c r="AR47" s="178"/>
      <c r="AS47" s="179"/>
      <c r="AT47" s="178"/>
      <c r="AU47" s="179"/>
      <c r="AV47" s="178"/>
      <c r="AW47" s="177"/>
      <c r="AX47" s="178"/>
      <c r="AY47" s="179"/>
      <c r="AZ47" s="178"/>
      <c r="BA47" s="179"/>
      <c r="BB47" s="178"/>
      <c r="BC47" s="179"/>
      <c r="BD47" s="178"/>
      <c r="BE47" s="179"/>
      <c r="BF47" s="178"/>
      <c r="BG47" s="179"/>
      <c r="BH47" s="178"/>
      <c r="BI47" s="179"/>
      <c r="BJ47" s="178"/>
      <c r="BK47" s="179"/>
      <c r="BL47" s="178"/>
      <c r="BM47" s="179"/>
      <c r="BN47" s="178"/>
      <c r="BO47" s="179"/>
      <c r="BP47" s="180"/>
      <c r="BQ47" s="181"/>
      <c r="BU47" s="176"/>
      <c r="BV47" s="177"/>
      <c r="BW47" s="177"/>
      <c r="BX47" s="177"/>
      <c r="BY47" s="177"/>
      <c r="BZ47" s="177"/>
      <c r="CA47" s="177"/>
      <c r="CB47" s="177"/>
      <c r="CC47" s="177"/>
      <c r="CD47" s="178"/>
      <c r="CE47" s="179"/>
      <c r="CF47" s="178"/>
      <c r="CG47" s="179"/>
      <c r="CH47" s="178"/>
      <c r="CI47" s="179"/>
      <c r="CJ47" s="178"/>
      <c r="CK47" s="179"/>
      <c r="CL47" s="178"/>
      <c r="CM47" s="179"/>
      <c r="CN47" s="178"/>
      <c r="CO47" s="179"/>
      <c r="CP47" s="178"/>
      <c r="CQ47" s="179"/>
      <c r="CR47" s="178"/>
      <c r="CS47" s="179"/>
      <c r="CT47" s="178"/>
      <c r="CU47" s="179"/>
      <c r="CV47" s="180"/>
      <c r="CW47" s="181"/>
    </row>
    <row r="48" spans="1:101" ht="34.75" customHeight="1" x14ac:dyDescent="0.55000000000000004">
      <c r="A48" s="176"/>
      <c r="B48" s="176"/>
      <c r="C48" s="176"/>
      <c r="D48" s="176"/>
      <c r="E48" s="176"/>
      <c r="F48" s="176"/>
      <c r="G48" s="176"/>
      <c r="H48" s="176"/>
      <c r="I48" s="176"/>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76"/>
      <c r="AN48" s="182"/>
      <c r="AO48" s="182"/>
      <c r="AP48" s="182"/>
      <c r="AQ48" s="182"/>
      <c r="AR48" s="182"/>
      <c r="AS48" s="182"/>
      <c r="AT48" s="182"/>
      <c r="AU48" s="182"/>
      <c r="AV48" s="182"/>
      <c r="AW48" s="176"/>
      <c r="AX48" s="182"/>
      <c r="AY48" s="182"/>
      <c r="AZ48" s="182"/>
      <c r="BA48" s="182"/>
      <c r="BB48" s="182"/>
      <c r="BC48" s="182"/>
      <c r="BD48" s="182"/>
      <c r="BE48" s="182"/>
      <c r="BF48" s="182"/>
      <c r="BG48" s="182"/>
      <c r="BH48" s="182"/>
      <c r="BI48" s="182"/>
      <c r="BJ48" s="182"/>
      <c r="BK48" s="182"/>
      <c r="BL48" s="182"/>
      <c r="BM48" s="182"/>
      <c r="BN48" s="182"/>
      <c r="BO48" s="182"/>
      <c r="BP48" s="183"/>
      <c r="BQ48" s="184"/>
      <c r="BU48" s="176"/>
      <c r="BV48" s="176"/>
      <c r="BW48" s="176"/>
      <c r="BX48" s="176"/>
      <c r="BY48" s="176"/>
      <c r="BZ48" s="176"/>
      <c r="CA48" s="176"/>
      <c r="CB48" s="176"/>
      <c r="CC48" s="176"/>
      <c r="CD48" s="182"/>
      <c r="CE48" s="182"/>
      <c r="CF48" s="182"/>
      <c r="CG48" s="182"/>
      <c r="CH48" s="182"/>
      <c r="CI48" s="182"/>
      <c r="CJ48" s="182"/>
      <c r="CK48" s="182"/>
      <c r="CL48" s="182"/>
      <c r="CM48" s="182"/>
      <c r="CN48" s="182"/>
      <c r="CO48" s="182"/>
      <c r="CP48" s="182"/>
      <c r="CQ48" s="182"/>
      <c r="CR48" s="182"/>
      <c r="CS48" s="182"/>
      <c r="CT48" s="182"/>
      <c r="CU48" s="182"/>
      <c r="CV48" s="183"/>
      <c r="CW48" s="184"/>
    </row>
    <row r="49" spans="1:101" ht="20.25" customHeight="1" x14ac:dyDescent="0.2">
      <c r="B49" s="340" t="s">
        <v>256</v>
      </c>
      <c r="C49" s="176"/>
      <c r="D49" s="176"/>
      <c r="E49" s="176"/>
      <c r="F49" s="176"/>
      <c r="G49" s="176"/>
      <c r="H49" s="176"/>
      <c r="I49" s="344" t="s">
        <v>275</v>
      </c>
      <c r="K49" s="182"/>
      <c r="M49" s="182"/>
      <c r="O49" s="182"/>
      <c r="Q49" s="182"/>
      <c r="S49" s="182"/>
      <c r="T49" s="182"/>
      <c r="U49" s="182"/>
      <c r="V49" s="182"/>
      <c r="W49" s="182"/>
      <c r="Y49" s="182"/>
      <c r="AA49" s="182"/>
      <c r="AC49" s="182"/>
      <c r="AE49" s="182"/>
      <c r="AG49" s="182"/>
      <c r="AH49" s="182"/>
      <c r="AI49" s="182"/>
      <c r="AJ49" s="182"/>
      <c r="AK49" s="182"/>
      <c r="AM49" s="344" t="s">
        <v>275</v>
      </c>
      <c r="AO49" s="182"/>
      <c r="AQ49" s="182"/>
      <c r="AS49" s="182"/>
      <c r="AU49" s="182"/>
      <c r="AV49" s="182"/>
      <c r="AW49" s="344" t="s">
        <v>275</v>
      </c>
      <c r="AY49" s="182"/>
      <c r="BA49" s="182"/>
      <c r="BC49" s="182"/>
      <c r="BE49" s="182"/>
      <c r="BF49" s="182"/>
      <c r="BG49" s="182"/>
      <c r="BH49" s="182"/>
      <c r="BI49" s="182"/>
      <c r="BK49" s="182"/>
      <c r="BL49" s="182"/>
      <c r="BM49" s="182"/>
      <c r="BN49" s="182"/>
      <c r="BO49" s="182"/>
      <c r="BP49" s="183"/>
      <c r="BQ49" s="185"/>
      <c r="BV49" s="340" t="s">
        <v>256</v>
      </c>
      <c r="BW49" s="176"/>
      <c r="BX49" s="176"/>
      <c r="BY49" s="176"/>
      <c r="BZ49" s="176"/>
      <c r="CA49" s="176"/>
      <c r="CB49" s="176"/>
      <c r="CC49" s="344" t="s">
        <v>275</v>
      </c>
      <c r="CE49" s="182"/>
      <c r="CG49" s="182"/>
      <c r="CI49" s="182"/>
      <c r="CK49" s="182"/>
      <c r="CL49" s="182"/>
      <c r="CM49" s="182"/>
      <c r="CN49" s="182"/>
      <c r="CO49" s="182"/>
      <c r="CQ49" s="182"/>
      <c r="CR49" s="182"/>
      <c r="CS49" s="182"/>
      <c r="CT49" s="182"/>
      <c r="CU49" s="182"/>
      <c r="CV49" s="183"/>
      <c r="CW49" s="185"/>
    </row>
    <row r="50" spans="1:101" ht="12" customHeight="1" x14ac:dyDescent="0.55000000000000004">
      <c r="A50" s="828" t="s">
        <v>276</v>
      </c>
      <c r="B50" s="968"/>
      <c r="C50" s="969"/>
      <c r="D50" s="186"/>
      <c r="E50" s="186"/>
      <c r="F50" s="186"/>
      <c r="G50" s="186"/>
      <c r="H50" s="834" t="s">
        <v>277</v>
      </c>
      <c r="I50" s="822">
        <f>$I$8</f>
        <v>0</v>
      </c>
      <c r="J50" s="822"/>
      <c r="K50" s="822">
        <f>$K$8</f>
        <v>0</v>
      </c>
      <c r="L50" s="822"/>
      <c r="M50" s="822">
        <f>$K$8</f>
        <v>0</v>
      </c>
      <c r="N50" s="822"/>
      <c r="O50" s="822">
        <f>$W$8</f>
        <v>0</v>
      </c>
      <c r="P50" s="822"/>
      <c r="Q50" s="822">
        <f>$BC$8</f>
        <v>0</v>
      </c>
      <c r="R50" s="822"/>
      <c r="S50" s="822">
        <f>$BE$8</f>
        <v>0</v>
      </c>
      <c r="T50" s="822"/>
      <c r="U50" s="822">
        <f>$BG$8</f>
        <v>0</v>
      </c>
      <c r="V50" s="822"/>
      <c r="W50" s="822">
        <f>$W$8</f>
        <v>0</v>
      </c>
      <c r="X50" s="822"/>
      <c r="Y50" s="822">
        <f>$K$8</f>
        <v>0</v>
      </c>
      <c r="Z50" s="822"/>
      <c r="AA50" s="822">
        <f>$K$8</f>
        <v>0</v>
      </c>
      <c r="AB50" s="822"/>
      <c r="AC50" s="822">
        <f>$W$8</f>
        <v>0</v>
      </c>
      <c r="AD50" s="822"/>
      <c r="AE50" s="822">
        <f>$BC$8</f>
        <v>0</v>
      </c>
      <c r="AF50" s="822"/>
      <c r="AG50" s="822">
        <f>$BE$8</f>
        <v>0</v>
      </c>
      <c r="AH50" s="822"/>
      <c r="AI50" s="822">
        <f>$BG$8</f>
        <v>0</v>
      </c>
      <c r="AJ50" s="822"/>
      <c r="AK50" s="822">
        <f>$W$8</f>
        <v>0</v>
      </c>
      <c r="AL50" s="822"/>
      <c r="AM50" s="822">
        <f>$I$8</f>
        <v>0</v>
      </c>
      <c r="AN50" s="822"/>
      <c r="AO50" s="822">
        <f>$K$8</f>
        <v>0</v>
      </c>
      <c r="AP50" s="822"/>
      <c r="AQ50" s="822">
        <f>$W$8</f>
        <v>0</v>
      </c>
      <c r="AR50" s="822"/>
      <c r="AS50" s="822">
        <f>$BC$8</f>
        <v>0</v>
      </c>
      <c r="AT50" s="822"/>
      <c r="AU50" s="822">
        <f>$BE$8</f>
        <v>0</v>
      </c>
      <c r="AV50" s="822"/>
      <c r="AW50" s="822">
        <f>$I$8</f>
        <v>0</v>
      </c>
      <c r="AX50" s="822"/>
      <c r="AY50" s="822">
        <f>$K$8</f>
        <v>0</v>
      </c>
      <c r="AZ50" s="822"/>
      <c r="BA50" s="822">
        <f>$W$8</f>
        <v>0</v>
      </c>
      <c r="BB50" s="822"/>
      <c r="BC50" s="822">
        <f>$BC$8</f>
        <v>0</v>
      </c>
      <c r="BD50" s="822"/>
      <c r="BE50" s="822">
        <f>$BE$8</f>
        <v>0</v>
      </c>
      <c r="BF50" s="822"/>
      <c r="BG50" s="822">
        <f>$BG$8</f>
        <v>0</v>
      </c>
      <c r="BH50" s="822"/>
      <c r="BI50" s="822">
        <f>$BI$8</f>
        <v>0</v>
      </c>
      <c r="BJ50" s="822"/>
      <c r="BK50" s="822">
        <f>$BK$8</f>
        <v>0</v>
      </c>
      <c r="BL50" s="822"/>
      <c r="BM50" s="822">
        <f>$BM$8</f>
        <v>0</v>
      </c>
      <c r="BN50" s="822"/>
      <c r="BO50" s="822">
        <f>$BO$8</f>
        <v>0</v>
      </c>
      <c r="BP50" s="822"/>
      <c r="BU50" s="828" t="s">
        <v>276</v>
      </c>
      <c r="BV50" s="830" t="s">
        <v>427</v>
      </c>
      <c r="BW50" s="831"/>
      <c r="BX50" s="186"/>
      <c r="BY50" s="186"/>
      <c r="BZ50" s="186"/>
      <c r="CA50" s="186"/>
      <c r="CB50" s="834" t="s">
        <v>277</v>
      </c>
      <c r="CC50" s="822" t="str">
        <f>CC$8</f>
        <v>A</v>
      </c>
      <c r="CD50" s="822"/>
      <c r="CE50" s="822" t="str">
        <f t="shared" ref="CE50" si="484">CE$8</f>
        <v>B</v>
      </c>
      <c r="CF50" s="822"/>
      <c r="CG50" s="822" t="str">
        <f t="shared" ref="CG50" si="485">CG$8</f>
        <v>C</v>
      </c>
      <c r="CH50" s="822"/>
      <c r="CI50" s="822" t="str">
        <f t="shared" ref="CI50" si="486">CI$8</f>
        <v>D</v>
      </c>
      <c r="CJ50" s="822"/>
      <c r="CK50" s="822" t="str">
        <f t="shared" ref="CK50" si="487">CK$8</f>
        <v>E</v>
      </c>
      <c r="CL50" s="822"/>
      <c r="CM50" s="822" t="str">
        <f t="shared" ref="CM50" si="488">CM$8</f>
        <v>F</v>
      </c>
      <c r="CN50" s="822"/>
      <c r="CO50" s="822">
        <f t="shared" ref="CO50" si="489">CO$8</f>
        <v>0</v>
      </c>
      <c r="CP50" s="822"/>
      <c r="CQ50" s="822">
        <f t="shared" ref="CQ50" si="490">CQ$8</f>
        <v>0</v>
      </c>
      <c r="CR50" s="822"/>
      <c r="CS50" s="822">
        <f t="shared" ref="CS50" si="491">CS$8</f>
        <v>0</v>
      </c>
      <c r="CT50" s="822"/>
      <c r="CU50" s="822">
        <f t="shared" ref="CU50" si="492">CU$8</f>
        <v>0</v>
      </c>
      <c r="CV50" s="822"/>
    </row>
    <row r="51" spans="1:101" ht="12" customHeight="1" x14ac:dyDescent="0.55000000000000004">
      <c r="A51" s="829"/>
      <c r="B51" s="970"/>
      <c r="C51" s="971"/>
      <c r="D51" s="187"/>
      <c r="E51" s="187"/>
      <c r="F51" s="187"/>
      <c r="G51" s="187"/>
      <c r="H51" s="835"/>
      <c r="I51" s="823"/>
      <c r="J51" s="823"/>
      <c r="K51" s="823"/>
      <c r="L51" s="823"/>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c r="AS51" s="823"/>
      <c r="AT51" s="823"/>
      <c r="AU51" s="823"/>
      <c r="AV51" s="823"/>
      <c r="AW51" s="823"/>
      <c r="AX51" s="823"/>
      <c r="AY51" s="823"/>
      <c r="AZ51" s="823"/>
      <c r="BA51" s="823"/>
      <c r="BB51" s="823"/>
      <c r="BC51" s="823"/>
      <c r="BD51" s="823"/>
      <c r="BE51" s="823"/>
      <c r="BF51" s="823"/>
      <c r="BG51" s="823"/>
      <c r="BH51" s="823"/>
      <c r="BI51" s="823"/>
      <c r="BJ51" s="823"/>
      <c r="BK51" s="823"/>
      <c r="BL51" s="823"/>
      <c r="BM51" s="823"/>
      <c r="BN51" s="823"/>
      <c r="BO51" s="823"/>
      <c r="BP51" s="823"/>
      <c r="BU51" s="829"/>
      <c r="BV51" s="832"/>
      <c r="BW51" s="833"/>
      <c r="BX51" s="187"/>
      <c r="BY51" s="187"/>
      <c r="BZ51" s="187"/>
      <c r="CA51" s="187"/>
      <c r="CB51" s="835"/>
      <c r="CC51" s="823"/>
      <c r="CD51" s="823"/>
      <c r="CE51" s="823"/>
      <c r="CF51" s="823"/>
      <c r="CG51" s="823"/>
      <c r="CH51" s="823"/>
      <c r="CI51" s="823"/>
      <c r="CJ51" s="823"/>
      <c r="CK51" s="823"/>
      <c r="CL51" s="823"/>
      <c r="CM51" s="823"/>
      <c r="CN51" s="823"/>
      <c r="CO51" s="823"/>
      <c r="CP51" s="823"/>
      <c r="CQ51" s="823"/>
      <c r="CR51" s="823"/>
      <c r="CS51" s="823"/>
      <c r="CT51" s="823"/>
      <c r="CU51" s="823"/>
      <c r="CV51" s="823"/>
    </row>
    <row r="52" spans="1:101" ht="22.25" customHeight="1" thickBot="1" x14ac:dyDescent="0.25">
      <c r="A52" s="824" t="s">
        <v>292</v>
      </c>
      <c r="B52" s="824"/>
      <c r="C52" s="824"/>
      <c r="D52" s="824"/>
      <c r="E52" s="824"/>
      <c r="F52" s="824"/>
      <c r="G52" s="824"/>
      <c r="H52" s="178"/>
      <c r="I52" s="188"/>
      <c r="J52" s="188"/>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8"/>
      <c r="AN52" s="188"/>
      <c r="AO52" s="189"/>
      <c r="AP52" s="189"/>
      <c r="AQ52" s="189"/>
      <c r="AR52" s="189"/>
      <c r="AS52" s="189"/>
      <c r="AT52" s="189"/>
      <c r="AU52" s="189"/>
      <c r="AV52" s="189"/>
      <c r="AW52" s="188"/>
      <c r="AX52" s="188"/>
      <c r="AY52" s="189"/>
      <c r="AZ52" s="189"/>
      <c r="BA52" s="189"/>
      <c r="BB52" s="189"/>
      <c r="BC52" s="189"/>
      <c r="BD52" s="189"/>
      <c r="BE52" s="189"/>
      <c r="BF52" s="189"/>
      <c r="BG52" s="189"/>
      <c r="BH52" s="189"/>
      <c r="BI52" s="190"/>
      <c r="BJ52" s="190"/>
      <c r="BK52" s="190"/>
      <c r="BL52" s="190"/>
      <c r="BM52" s="190"/>
      <c r="BN52" s="190"/>
      <c r="BO52" s="190"/>
      <c r="BP52" s="190"/>
      <c r="BU52" s="824" t="s">
        <v>292</v>
      </c>
      <c r="BV52" s="824"/>
      <c r="BW52" s="824"/>
      <c r="BX52" s="824"/>
      <c r="BY52" s="824"/>
      <c r="BZ52" s="824"/>
      <c r="CA52" s="824"/>
      <c r="CB52" s="178"/>
      <c r="CC52" s="188"/>
      <c r="CD52" s="188"/>
      <c r="CE52" s="189"/>
      <c r="CF52" s="189"/>
      <c r="CG52" s="189"/>
      <c r="CH52" s="189"/>
      <c r="CI52" s="189"/>
      <c r="CJ52" s="189"/>
      <c r="CK52" s="189"/>
      <c r="CL52" s="189"/>
      <c r="CM52" s="189"/>
      <c r="CN52" s="189"/>
      <c r="CO52" s="190"/>
      <c r="CP52" s="190"/>
      <c r="CQ52" s="190"/>
      <c r="CR52" s="190"/>
      <c r="CS52" s="190"/>
      <c r="CT52" s="190"/>
      <c r="CU52" s="190"/>
      <c r="CV52" s="190"/>
    </row>
    <row r="53" spans="1:101" ht="20.399999999999999" customHeight="1" thickBot="1" x14ac:dyDescent="0.6">
      <c r="A53" s="338"/>
      <c r="B53" s="346" t="s">
        <v>293</v>
      </c>
      <c r="C53" s="191"/>
      <c r="D53" s="192"/>
      <c r="E53" s="192"/>
      <c r="F53" s="192"/>
      <c r="G53" s="193"/>
      <c r="H53" s="178"/>
      <c r="I53" s="801" t="s">
        <v>278</v>
      </c>
      <c r="J53" s="801"/>
      <c r="K53" s="801" t="s">
        <v>278</v>
      </c>
      <c r="L53" s="801"/>
      <c r="M53" s="801" t="s">
        <v>278</v>
      </c>
      <c r="N53" s="801"/>
      <c r="O53" s="801" t="s">
        <v>278</v>
      </c>
      <c r="P53" s="801"/>
      <c r="Q53" s="801" t="s">
        <v>278</v>
      </c>
      <c r="R53" s="801"/>
      <c r="S53" s="801" t="s">
        <v>278</v>
      </c>
      <c r="T53" s="801"/>
      <c r="U53" s="801" t="s">
        <v>278</v>
      </c>
      <c r="V53" s="801"/>
      <c r="W53" s="801" t="s">
        <v>278</v>
      </c>
      <c r="X53" s="801"/>
      <c r="Y53" s="801" t="s">
        <v>278</v>
      </c>
      <c r="Z53" s="801"/>
      <c r="AA53" s="801" t="s">
        <v>278</v>
      </c>
      <c r="AB53" s="801"/>
      <c r="AC53" s="801" t="s">
        <v>278</v>
      </c>
      <c r="AD53" s="801"/>
      <c r="AE53" s="801" t="s">
        <v>278</v>
      </c>
      <c r="AF53" s="801"/>
      <c r="AG53" s="801" t="s">
        <v>278</v>
      </c>
      <c r="AH53" s="801"/>
      <c r="AI53" s="801" t="s">
        <v>278</v>
      </c>
      <c r="AJ53" s="801"/>
      <c r="AK53" s="801" t="s">
        <v>278</v>
      </c>
      <c r="AL53" s="801"/>
      <c r="AM53" s="801" t="s">
        <v>278</v>
      </c>
      <c r="AN53" s="801"/>
      <c r="AO53" s="801" t="s">
        <v>278</v>
      </c>
      <c r="AP53" s="801"/>
      <c r="AQ53" s="801" t="s">
        <v>278</v>
      </c>
      <c r="AR53" s="801"/>
      <c r="AS53" s="801" t="s">
        <v>278</v>
      </c>
      <c r="AT53" s="801"/>
      <c r="AU53" s="801" t="s">
        <v>278</v>
      </c>
      <c r="AV53" s="801"/>
      <c r="AW53" s="801" t="s">
        <v>278</v>
      </c>
      <c r="AX53" s="801"/>
      <c r="AY53" s="801" t="s">
        <v>278</v>
      </c>
      <c r="AZ53" s="801"/>
      <c r="BA53" s="801" t="s">
        <v>278</v>
      </c>
      <c r="BB53" s="801"/>
      <c r="BC53" s="801" t="s">
        <v>278</v>
      </c>
      <c r="BD53" s="801"/>
      <c r="BE53" s="801" t="s">
        <v>278</v>
      </c>
      <c r="BF53" s="801"/>
      <c r="BG53" s="801" t="s">
        <v>278</v>
      </c>
      <c r="BH53" s="801"/>
      <c r="BI53" s="801" t="s">
        <v>278</v>
      </c>
      <c r="BJ53" s="801"/>
      <c r="BK53" s="801" t="s">
        <v>278</v>
      </c>
      <c r="BL53" s="801"/>
      <c r="BM53" s="801" t="s">
        <v>278</v>
      </c>
      <c r="BN53" s="801"/>
      <c r="BO53" s="801" t="s">
        <v>278</v>
      </c>
      <c r="BP53" s="801"/>
      <c r="BU53" s="345" t="s">
        <v>428</v>
      </c>
      <c r="BV53" s="346" t="s">
        <v>293</v>
      </c>
      <c r="BW53" s="191"/>
      <c r="BX53" s="192"/>
      <c r="BY53" s="192"/>
      <c r="BZ53" s="192"/>
      <c r="CA53" s="193"/>
      <c r="CB53" s="178"/>
      <c r="CC53" s="801" t="s">
        <v>278</v>
      </c>
      <c r="CD53" s="801"/>
      <c r="CE53" s="801" t="s">
        <v>278</v>
      </c>
      <c r="CF53" s="801"/>
      <c r="CG53" s="801" t="s">
        <v>278</v>
      </c>
      <c r="CH53" s="801"/>
      <c r="CI53" s="801" t="s">
        <v>278</v>
      </c>
      <c r="CJ53" s="801"/>
      <c r="CK53" s="801" t="s">
        <v>278</v>
      </c>
      <c r="CL53" s="801"/>
      <c r="CM53" s="801" t="s">
        <v>278</v>
      </c>
      <c r="CN53" s="801"/>
      <c r="CO53" s="801" t="s">
        <v>278</v>
      </c>
      <c r="CP53" s="801"/>
      <c r="CQ53" s="801" t="s">
        <v>278</v>
      </c>
      <c r="CR53" s="801"/>
      <c r="CS53" s="801" t="s">
        <v>278</v>
      </c>
      <c r="CT53" s="801"/>
      <c r="CU53" s="801" t="s">
        <v>278</v>
      </c>
      <c r="CV53" s="801"/>
    </row>
    <row r="54" spans="1:101" ht="23.25" customHeight="1" x14ac:dyDescent="0.2">
      <c r="A54" s="178"/>
      <c r="B54" s="347" t="s">
        <v>294</v>
      </c>
      <c r="C54" s="178"/>
      <c r="D54" s="155"/>
      <c r="E54" s="348" t="s">
        <v>295</v>
      </c>
      <c r="F54" s="178"/>
      <c r="G54" s="178"/>
      <c r="H54" s="178"/>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c r="AH54" s="802"/>
      <c r="AI54" s="802"/>
      <c r="AJ54" s="802"/>
      <c r="AK54" s="802"/>
      <c r="AL54" s="802"/>
      <c r="AM54" s="802"/>
      <c r="AN54" s="802"/>
      <c r="AO54" s="802"/>
      <c r="AP54" s="802"/>
      <c r="AQ54" s="802"/>
      <c r="AR54" s="802"/>
      <c r="AS54" s="802"/>
      <c r="AT54" s="802"/>
      <c r="AU54" s="802"/>
      <c r="AV54" s="802"/>
      <c r="AW54" s="802"/>
      <c r="AX54" s="802"/>
      <c r="AY54" s="802"/>
      <c r="AZ54" s="802"/>
      <c r="BA54" s="802"/>
      <c r="BB54" s="802"/>
      <c r="BC54" s="802"/>
      <c r="BD54" s="802"/>
      <c r="BE54" s="802"/>
      <c r="BF54" s="802"/>
      <c r="BG54" s="802"/>
      <c r="BH54" s="802"/>
      <c r="BI54" s="802"/>
      <c r="BJ54" s="802"/>
      <c r="BK54" s="802"/>
      <c r="BL54" s="802"/>
      <c r="BM54" s="802"/>
      <c r="BN54" s="802"/>
      <c r="BO54" s="802"/>
      <c r="BP54" s="802"/>
      <c r="BU54" s="178"/>
      <c r="BV54" s="347" t="s">
        <v>294</v>
      </c>
      <c r="BW54" s="178"/>
      <c r="BX54" s="155"/>
      <c r="BY54" s="348" t="s">
        <v>295</v>
      </c>
      <c r="BZ54" s="178"/>
      <c r="CA54" s="178"/>
      <c r="CB54" s="178"/>
      <c r="CC54" s="802"/>
      <c r="CD54" s="802"/>
      <c r="CE54" s="802"/>
      <c r="CF54" s="802"/>
      <c r="CG54" s="802"/>
      <c r="CH54" s="802"/>
      <c r="CI54" s="802"/>
      <c r="CJ54" s="802"/>
      <c r="CK54" s="802"/>
      <c r="CL54" s="802"/>
      <c r="CM54" s="802"/>
      <c r="CN54" s="802"/>
      <c r="CO54" s="802"/>
      <c r="CP54" s="802"/>
      <c r="CQ54" s="802"/>
      <c r="CR54" s="802"/>
      <c r="CS54" s="802"/>
      <c r="CT54" s="802"/>
      <c r="CU54" s="802"/>
      <c r="CV54" s="802"/>
    </row>
    <row r="55" spans="1:101" ht="14" customHeight="1" x14ac:dyDescent="0.55000000000000004">
      <c r="A55" s="796" t="s">
        <v>279</v>
      </c>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c r="AL55" s="797"/>
      <c r="AM55" s="797"/>
      <c r="AN55" s="797"/>
      <c r="AO55" s="797"/>
      <c r="AP55" s="797"/>
      <c r="AQ55" s="797"/>
      <c r="AR55" s="797"/>
      <c r="AS55" s="797"/>
      <c r="AT55" s="797"/>
      <c r="AU55" s="797"/>
      <c r="AV55" s="797"/>
      <c r="AW55" s="797"/>
      <c r="AX55" s="797"/>
      <c r="AY55" s="797"/>
      <c r="AZ55" s="797"/>
      <c r="BA55" s="797"/>
      <c r="BB55" s="797"/>
      <c r="BC55" s="797"/>
      <c r="BD55" s="797"/>
      <c r="BE55" s="797"/>
      <c r="BF55" s="797"/>
      <c r="BG55" s="797"/>
      <c r="BH55" s="797"/>
      <c r="BI55" s="797"/>
      <c r="BJ55" s="797"/>
      <c r="BK55" s="797"/>
      <c r="BL55" s="797"/>
      <c r="BM55" s="797"/>
      <c r="BN55" s="797"/>
      <c r="BO55" s="797"/>
      <c r="BP55" s="797"/>
      <c r="BQ55" s="194"/>
      <c r="BU55" s="796" t="s">
        <v>279</v>
      </c>
      <c r="BV55" s="797"/>
      <c r="BW55" s="797"/>
      <c r="BX55" s="797"/>
      <c r="BY55" s="797"/>
      <c r="BZ55" s="797"/>
      <c r="CA55" s="797"/>
      <c r="CB55" s="797"/>
      <c r="CC55" s="797"/>
      <c r="CD55" s="797"/>
      <c r="CE55" s="797"/>
      <c r="CF55" s="797"/>
      <c r="CG55" s="797"/>
      <c r="CH55" s="797"/>
      <c r="CI55" s="797"/>
      <c r="CJ55" s="797"/>
      <c r="CK55" s="797"/>
      <c r="CL55" s="797"/>
      <c r="CM55" s="797"/>
      <c r="CN55" s="797"/>
      <c r="CO55" s="797"/>
      <c r="CP55" s="797"/>
      <c r="CQ55" s="797"/>
      <c r="CR55" s="797"/>
      <c r="CS55" s="797"/>
      <c r="CT55" s="797"/>
      <c r="CU55" s="797"/>
      <c r="CV55" s="797"/>
      <c r="CW55" s="194"/>
    </row>
    <row r="56" spans="1:101" ht="29.4" customHeight="1" thickBot="1" x14ac:dyDescent="0.6">
      <c r="A56" s="349" t="s">
        <v>296</v>
      </c>
      <c r="B56" s="350" t="s">
        <v>280</v>
      </c>
      <c r="C56" s="350" t="s">
        <v>258</v>
      </c>
      <c r="D56" s="351" t="s">
        <v>259</v>
      </c>
      <c r="E56" s="351" t="s">
        <v>297</v>
      </c>
      <c r="F56" s="351" t="s">
        <v>298</v>
      </c>
      <c r="G56" s="351" t="s">
        <v>299</v>
      </c>
      <c r="H56" s="352" t="s">
        <v>281</v>
      </c>
      <c r="I56" s="353" t="s">
        <v>282</v>
      </c>
      <c r="J56" s="354" t="s">
        <v>283</v>
      </c>
      <c r="K56" s="353" t="s">
        <v>282</v>
      </c>
      <c r="L56" s="354" t="s">
        <v>283</v>
      </c>
      <c r="M56" s="353" t="s">
        <v>282</v>
      </c>
      <c r="N56" s="354" t="s">
        <v>283</v>
      </c>
      <c r="O56" s="353" t="s">
        <v>282</v>
      </c>
      <c r="P56" s="354" t="s">
        <v>283</v>
      </c>
      <c r="Q56" s="353" t="s">
        <v>282</v>
      </c>
      <c r="R56" s="354" t="s">
        <v>283</v>
      </c>
      <c r="S56" s="353" t="s">
        <v>282</v>
      </c>
      <c r="T56" s="354" t="s">
        <v>283</v>
      </c>
      <c r="U56" s="353" t="s">
        <v>282</v>
      </c>
      <c r="V56" s="354" t="s">
        <v>283</v>
      </c>
      <c r="W56" s="353" t="s">
        <v>282</v>
      </c>
      <c r="X56" s="354" t="s">
        <v>283</v>
      </c>
      <c r="Y56" s="353" t="s">
        <v>282</v>
      </c>
      <c r="Z56" s="354" t="s">
        <v>283</v>
      </c>
      <c r="AA56" s="353" t="s">
        <v>282</v>
      </c>
      <c r="AB56" s="354" t="s">
        <v>283</v>
      </c>
      <c r="AC56" s="353" t="s">
        <v>282</v>
      </c>
      <c r="AD56" s="354" t="s">
        <v>283</v>
      </c>
      <c r="AE56" s="353" t="s">
        <v>282</v>
      </c>
      <c r="AF56" s="354" t="s">
        <v>283</v>
      </c>
      <c r="AG56" s="353" t="s">
        <v>282</v>
      </c>
      <c r="AH56" s="354" t="s">
        <v>283</v>
      </c>
      <c r="AI56" s="353" t="s">
        <v>282</v>
      </c>
      <c r="AJ56" s="354" t="s">
        <v>283</v>
      </c>
      <c r="AK56" s="353" t="s">
        <v>282</v>
      </c>
      <c r="AL56" s="354" t="s">
        <v>283</v>
      </c>
      <c r="AM56" s="353" t="s">
        <v>282</v>
      </c>
      <c r="AN56" s="354" t="s">
        <v>283</v>
      </c>
      <c r="AO56" s="353" t="s">
        <v>282</v>
      </c>
      <c r="AP56" s="354" t="s">
        <v>283</v>
      </c>
      <c r="AQ56" s="353" t="s">
        <v>282</v>
      </c>
      <c r="AR56" s="354" t="s">
        <v>283</v>
      </c>
      <c r="AS56" s="353" t="s">
        <v>282</v>
      </c>
      <c r="AT56" s="354" t="s">
        <v>283</v>
      </c>
      <c r="AU56" s="353" t="s">
        <v>282</v>
      </c>
      <c r="AV56" s="354" t="s">
        <v>283</v>
      </c>
      <c r="AW56" s="353" t="s">
        <v>282</v>
      </c>
      <c r="AX56" s="354" t="s">
        <v>283</v>
      </c>
      <c r="AY56" s="353" t="s">
        <v>282</v>
      </c>
      <c r="AZ56" s="354" t="s">
        <v>283</v>
      </c>
      <c r="BA56" s="353" t="s">
        <v>282</v>
      </c>
      <c r="BB56" s="354" t="s">
        <v>283</v>
      </c>
      <c r="BC56" s="353" t="s">
        <v>282</v>
      </c>
      <c r="BD56" s="354" t="s">
        <v>283</v>
      </c>
      <c r="BE56" s="353" t="s">
        <v>282</v>
      </c>
      <c r="BF56" s="354" t="s">
        <v>283</v>
      </c>
      <c r="BG56" s="353" t="s">
        <v>282</v>
      </c>
      <c r="BH56" s="354" t="s">
        <v>283</v>
      </c>
      <c r="BI56" s="353" t="s">
        <v>282</v>
      </c>
      <c r="BJ56" s="354" t="s">
        <v>283</v>
      </c>
      <c r="BK56" s="353" t="s">
        <v>282</v>
      </c>
      <c r="BL56" s="354" t="s">
        <v>283</v>
      </c>
      <c r="BM56" s="353" t="s">
        <v>282</v>
      </c>
      <c r="BN56" s="354" t="s">
        <v>283</v>
      </c>
      <c r="BO56" s="353" t="s">
        <v>282</v>
      </c>
      <c r="BP56" s="353" t="s">
        <v>283</v>
      </c>
      <c r="BU56" s="349" t="s">
        <v>296</v>
      </c>
      <c r="BV56" s="350" t="s">
        <v>280</v>
      </c>
      <c r="BW56" s="350" t="s">
        <v>258</v>
      </c>
      <c r="BX56" s="351" t="s">
        <v>259</v>
      </c>
      <c r="BY56" s="351" t="s">
        <v>297</v>
      </c>
      <c r="BZ56" s="351" t="s">
        <v>298</v>
      </c>
      <c r="CA56" s="351" t="s">
        <v>299</v>
      </c>
      <c r="CB56" s="352" t="s">
        <v>281</v>
      </c>
      <c r="CC56" s="353" t="s">
        <v>282</v>
      </c>
      <c r="CD56" s="354" t="s">
        <v>283</v>
      </c>
      <c r="CE56" s="353" t="s">
        <v>282</v>
      </c>
      <c r="CF56" s="354" t="s">
        <v>283</v>
      </c>
      <c r="CG56" s="353" t="s">
        <v>282</v>
      </c>
      <c r="CH56" s="354" t="s">
        <v>283</v>
      </c>
      <c r="CI56" s="353" t="s">
        <v>282</v>
      </c>
      <c r="CJ56" s="354" t="s">
        <v>283</v>
      </c>
      <c r="CK56" s="353" t="s">
        <v>282</v>
      </c>
      <c r="CL56" s="354" t="s">
        <v>283</v>
      </c>
      <c r="CM56" s="353" t="s">
        <v>282</v>
      </c>
      <c r="CN56" s="354" t="s">
        <v>283</v>
      </c>
      <c r="CO56" s="353" t="s">
        <v>282</v>
      </c>
      <c r="CP56" s="354" t="s">
        <v>283</v>
      </c>
      <c r="CQ56" s="353" t="s">
        <v>282</v>
      </c>
      <c r="CR56" s="354" t="s">
        <v>283</v>
      </c>
      <c r="CS56" s="353" t="s">
        <v>282</v>
      </c>
      <c r="CT56" s="354" t="s">
        <v>283</v>
      </c>
      <c r="CU56" s="353" t="s">
        <v>282</v>
      </c>
      <c r="CV56" s="353" t="s">
        <v>283</v>
      </c>
    </row>
    <row r="57" spans="1:101" ht="21" customHeight="1" thickTop="1" x14ac:dyDescent="0.55000000000000004">
      <c r="A57" s="195"/>
      <c r="B57" s="196"/>
      <c r="C57" s="196"/>
      <c r="D57" s="197"/>
      <c r="E57" s="577"/>
      <c r="F57" s="578"/>
      <c r="G57" s="579" t="str">
        <f>IF(OR(E57="",F57=""),"",ROUNDDOWN(F57/1000/E57,1))</f>
        <v/>
      </c>
      <c r="H57" s="246"/>
      <c r="I57" s="249"/>
      <c r="J57" s="229">
        <f>$H57*I57</f>
        <v>0</v>
      </c>
      <c r="K57" s="249"/>
      <c r="L57" s="229">
        <f t="shared" ref="L57" si="493">$H57*K57</f>
        <v>0</v>
      </c>
      <c r="M57" s="249"/>
      <c r="N57" s="229">
        <f t="shared" ref="N57" si="494">$H57*M57</f>
        <v>0</v>
      </c>
      <c r="O57" s="249"/>
      <c r="P57" s="229">
        <f t="shared" ref="P57" si="495">$H57*O57</f>
        <v>0</v>
      </c>
      <c r="Q57" s="249"/>
      <c r="R57" s="229">
        <f t="shared" ref="R57" si="496">$H57*Q57</f>
        <v>0</v>
      </c>
      <c r="S57" s="249"/>
      <c r="T57" s="229">
        <f t="shared" ref="T57" si="497">$H57*S57</f>
        <v>0</v>
      </c>
      <c r="U57" s="249"/>
      <c r="V57" s="229">
        <f t="shared" ref="V57" si="498">$H57*U57</f>
        <v>0</v>
      </c>
      <c r="W57" s="249"/>
      <c r="X57" s="229">
        <f t="shared" ref="X57" si="499">$H57*W57</f>
        <v>0</v>
      </c>
      <c r="Y57" s="249"/>
      <c r="Z57" s="229">
        <f t="shared" ref="Z57" si="500">$H57*Y57</f>
        <v>0</v>
      </c>
      <c r="AA57" s="249"/>
      <c r="AB57" s="229">
        <f t="shared" ref="AB57" si="501">$H57*AA57</f>
        <v>0</v>
      </c>
      <c r="AC57" s="249"/>
      <c r="AD57" s="229">
        <f t="shared" ref="AD57" si="502">$H57*AC57</f>
        <v>0</v>
      </c>
      <c r="AE57" s="249"/>
      <c r="AF57" s="229">
        <f t="shared" ref="AF57" si="503">$H57*AE57</f>
        <v>0</v>
      </c>
      <c r="AG57" s="249"/>
      <c r="AH57" s="229">
        <f t="shared" ref="AH57" si="504">$H57*AG57</f>
        <v>0</v>
      </c>
      <c r="AI57" s="249"/>
      <c r="AJ57" s="229">
        <f t="shared" ref="AJ57" si="505">$H57*AI57</f>
        <v>0</v>
      </c>
      <c r="AK57" s="249"/>
      <c r="AL57" s="229">
        <f t="shared" ref="AL57" si="506">$H57*AK57</f>
        <v>0</v>
      </c>
      <c r="AM57" s="249"/>
      <c r="AN57" s="229">
        <f t="shared" ref="AN57" si="507">$H57*AM57</f>
        <v>0</v>
      </c>
      <c r="AO57" s="249"/>
      <c r="AP57" s="229">
        <f t="shared" ref="AP57" si="508">$H57*AO57</f>
        <v>0</v>
      </c>
      <c r="AQ57" s="249"/>
      <c r="AR57" s="229">
        <f t="shared" ref="AR57" si="509">$H57*AQ57</f>
        <v>0</v>
      </c>
      <c r="AS57" s="249"/>
      <c r="AT57" s="229">
        <f t="shared" ref="AT57" si="510">$H57*AS57</f>
        <v>0</v>
      </c>
      <c r="AU57" s="249"/>
      <c r="AV57" s="229">
        <f t="shared" ref="AV57" si="511">$H57*AU57</f>
        <v>0</v>
      </c>
      <c r="AW57" s="249"/>
      <c r="AX57" s="229">
        <f t="shared" ref="AX57" si="512">$H57*AW57</f>
        <v>0</v>
      </c>
      <c r="AY57" s="249"/>
      <c r="AZ57" s="229">
        <f t="shared" ref="AZ57" si="513">$H57*AY57</f>
        <v>0</v>
      </c>
      <c r="BA57" s="249"/>
      <c r="BB57" s="229">
        <f t="shared" ref="BB57" si="514">$H57*BA57</f>
        <v>0</v>
      </c>
      <c r="BC57" s="249"/>
      <c r="BD57" s="229">
        <f t="shared" ref="BD57" si="515">$H57*BC57</f>
        <v>0</v>
      </c>
      <c r="BE57" s="249"/>
      <c r="BF57" s="229">
        <f t="shared" ref="BF57" si="516">$H57*BE57</f>
        <v>0</v>
      </c>
      <c r="BG57" s="249"/>
      <c r="BH57" s="229">
        <f t="shared" ref="BH57" si="517">$H57*BG57</f>
        <v>0</v>
      </c>
      <c r="BI57" s="249"/>
      <c r="BJ57" s="229">
        <f t="shared" ref="BJ57" si="518">$H57*BI57</f>
        <v>0</v>
      </c>
      <c r="BK57" s="249"/>
      <c r="BL57" s="229">
        <f t="shared" ref="BL57" si="519">$H57*BK57</f>
        <v>0</v>
      </c>
      <c r="BM57" s="249"/>
      <c r="BN57" s="229">
        <f t="shared" ref="BN57" si="520">$H57*BM57</f>
        <v>0</v>
      </c>
      <c r="BO57" s="249"/>
      <c r="BP57" s="231">
        <f t="shared" ref="BP57:BP70" si="521">$H57*BO57</f>
        <v>0</v>
      </c>
      <c r="BU57" s="355" t="s">
        <v>177</v>
      </c>
      <c r="BV57" s="356" t="s">
        <v>430</v>
      </c>
      <c r="BW57" s="356" t="s">
        <v>432</v>
      </c>
      <c r="BX57" s="357" t="s">
        <v>446</v>
      </c>
      <c r="BY57" s="278"/>
      <c r="BZ57" s="198"/>
      <c r="CA57" s="199" t="str">
        <f>IF(OR(BY57="",BZ57=""),"",ROUNDDOWN(BZ57/1000/BY57,1))</f>
        <v/>
      </c>
      <c r="CB57" s="365">
        <v>2500</v>
      </c>
      <c r="CC57" s="363">
        <v>4</v>
      </c>
      <c r="CD57" s="229">
        <f t="shared" ref="CD57:CD70" si="522">CB57*CC57</f>
        <v>10000</v>
      </c>
      <c r="CE57" s="363">
        <v>4</v>
      </c>
      <c r="CF57" s="229">
        <f t="shared" ref="CF57:CF70" si="523">CB57*CE57</f>
        <v>10000</v>
      </c>
      <c r="CG57" s="249"/>
      <c r="CH57" s="229">
        <f t="shared" ref="CH57:CH70" si="524">CB57*CG57</f>
        <v>0</v>
      </c>
      <c r="CI57" s="249"/>
      <c r="CJ57" s="229">
        <f t="shared" ref="CJ57:CJ70" si="525">CB57*CI57</f>
        <v>0</v>
      </c>
      <c r="CK57" s="363">
        <v>2</v>
      </c>
      <c r="CL57" s="229">
        <f t="shared" ref="CL57:CL70" si="526">CB57*CK57</f>
        <v>5000</v>
      </c>
      <c r="CM57" s="249"/>
      <c r="CN57" s="229">
        <f t="shared" ref="CN57:CN70" si="527">CB57*CM57</f>
        <v>0</v>
      </c>
      <c r="CO57" s="249"/>
      <c r="CP57" s="229">
        <f t="shared" ref="CP57:CP70" si="528">CB57*CO57</f>
        <v>0</v>
      </c>
      <c r="CQ57" s="249"/>
      <c r="CR57" s="229">
        <f t="shared" ref="CR57:CR70" si="529">CB57*CQ57</f>
        <v>0</v>
      </c>
      <c r="CS57" s="249"/>
      <c r="CT57" s="229">
        <f t="shared" ref="CT57:CT70" si="530">CB57*CS57</f>
        <v>0</v>
      </c>
      <c r="CU57" s="249"/>
      <c r="CV57" s="231">
        <f t="shared" ref="CV57:CV70" si="531">CB57*CU57</f>
        <v>0</v>
      </c>
    </row>
    <row r="58" spans="1:101" ht="21" customHeight="1" x14ac:dyDescent="0.55000000000000004">
      <c r="A58" s="202"/>
      <c r="B58" s="203"/>
      <c r="C58" s="203"/>
      <c r="D58" s="204"/>
      <c r="E58" s="580"/>
      <c r="F58" s="581"/>
      <c r="G58" s="582" t="str">
        <f t="shared" ref="G58:G70" si="532">IF(OR(E58="",F58=""),"",ROUNDDOWN(F58/1000/E58,1))</f>
        <v/>
      </c>
      <c r="H58" s="247"/>
      <c r="I58" s="250"/>
      <c r="J58" s="227">
        <f t="shared" ref="J58:J70" si="533">$H58*I58</f>
        <v>0</v>
      </c>
      <c r="K58" s="250"/>
      <c r="L58" s="227">
        <f t="shared" ref="L58" si="534">$H58*K58</f>
        <v>0</v>
      </c>
      <c r="M58" s="250"/>
      <c r="N58" s="227">
        <f t="shared" ref="N58" si="535">$H58*M58</f>
        <v>0</v>
      </c>
      <c r="O58" s="250"/>
      <c r="P58" s="227">
        <f t="shared" ref="P58" si="536">$H58*O58</f>
        <v>0</v>
      </c>
      <c r="Q58" s="250"/>
      <c r="R58" s="227">
        <f t="shared" ref="R58" si="537">$H58*Q58</f>
        <v>0</v>
      </c>
      <c r="S58" s="250"/>
      <c r="T58" s="227">
        <f t="shared" ref="T58" si="538">$H58*S58</f>
        <v>0</v>
      </c>
      <c r="U58" s="250"/>
      <c r="V58" s="227">
        <f t="shared" ref="V58" si="539">$H58*U58</f>
        <v>0</v>
      </c>
      <c r="W58" s="250"/>
      <c r="X58" s="227">
        <f t="shared" ref="X58" si="540">$H58*W58</f>
        <v>0</v>
      </c>
      <c r="Y58" s="250"/>
      <c r="Z58" s="227">
        <f t="shared" ref="Z58" si="541">$H58*Y58</f>
        <v>0</v>
      </c>
      <c r="AA58" s="250"/>
      <c r="AB58" s="227">
        <f t="shared" ref="AB58" si="542">$H58*AA58</f>
        <v>0</v>
      </c>
      <c r="AC58" s="250"/>
      <c r="AD58" s="227">
        <f t="shared" ref="AD58" si="543">$H58*AC58</f>
        <v>0</v>
      </c>
      <c r="AE58" s="250"/>
      <c r="AF58" s="227">
        <f t="shared" ref="AF58" si="544">$H58*AE58</f>
        <v>0</v>
      </c>
      <c r="AG58" s="250"/>
      <c r="AH58" s="227">
        <f t="shared" ref="AH58" si="545">$H58*AG58</f>
        <v>0</v>
      </c>
      <c r="AI58" s="250"/>
      <c r="AJ58" s="227">
        <f t="shared" ref="AJ58" si="546">$H58*AI58</f>
        <v>0</v>
      </c>
      <c r="AK58" s="250"/>
      <c r="AL58" s="227">
        <f t="shared" ref="AL58" si="547">$H58*AK58</f>
        <v>0</v>
      </c>
      <c r="AM58" s="250"/>
      <c r="AN58" s="227">
        <f t="shared" ref="AN58" si="548">$H58*AM58</f>
        <v>0</v>
      </c>
      <c r="AO58" s="250"/>
      <c r="AP58" s="227">
        <f t="shared" ref="AP58" si="549">$H58*AO58</f>
        <v>0</v>
      </c>
      <c r="AQ58" s="250"/>
      <c r="AR58" s="227">
        <f t="shared" ref="AR58" si="550">$H58*AQ58</f>
        <v>0</v>
      </c>
      <c r="AS58" s="250"/>
      <c r="AT58" s="227">
        <f t="shared" ref="AT58" si="551">$H58*AS58</f>
        <v>0</v>
      </c>
      <c r="AU58" s="250"/>
      <c r="AV58" s="227">
        <f t="shared" ref="AV58" si="552">$H58*AU58</f>
        <v>0</v>
      </c>
      <c r="AW58" s="250"/>
      <c r="AX58" s="227">
        <f t="shared" ref="AX58" si="553">$H58*AW58</f>
        <v>0</v>
      </c>
      <c r="AY58" s="250"/>
      <c r="AZ58" s="227">
        <f t="shared" ref="AZ58" si="554">$H58*AY58</f>
        <v>0</v>
      </c>
      <c r="BA58" s="250"/>
      <c r="BB58" s="227">
        <f t="shared" ref="BB58" si="555">$H58*BA58</f>
        <v>0</v>
      </c>
      <c r="BC58" s="250"/>
      <c r="BD58" s="227">
        <f t="shared" ref="BD58" si="556">$H58*BC58</f>
        <v>0</v>
      </c>
      <c r="BE58" s="250"/>
      <c r="BF58" s="227">
        <f t="shared" ref="BF58" si="557">$H58*BE58</f>
        <v>0</v>
      </c>
      <c r="BG58" s="250"/>
      <c r="BH58" s="227">
        <f t="shared" ref="BH58" si="558">$H58*BG58</f>
        <v>0</v>
      </c>
      <c r="BI58" s="250"/>
      <c r="BJ58" s="227">
        <f t="shared" ref="BJ58" si="559">$H58*BI58</f>
        <v>0</v>
      </c>
      <c r="BK58" s="250"/>
      <c r="BL58" s="227">
        <f t="shared" ref="BL58" si="560">$H58*BK58</f>
        <v>0</v>
      </c>
      <c r="BM58" s="250"/>
      <c r="BN58" s="227">
        <f t="shared" ref="BN58" si="561">$H58*BM58</f>
        <v>0</v>
      </c>
      <c r="BO58" s="250"/>
      <c r="BP58" s="228">
        <f t="shared" si="521"/>
        <v>0</v>
      </c>
      <c r="BU58" s="355" t="s">
        <v>434</v>
      </c>
      <c r="BV58" s="358" t="s">
        <v>430</v>
      </c>
      <c r="BW58" s="358" t="s">
        <v>432</v>
      </c>
      <c r="BX58" s="355" t="s">
        <v>444</v>
      </c>
      <c r="BY58" s="279"/>
      <c r="BZ58" s="205"/>
      <c r="CA58" s="206" t="str">
        <f t="shared" ref="CA58:CA70" si="562">IF(OR(BY58="",BZ58=""),"",ROUNDDOWN(BZ58/1000/BY58,1))</f>
        <v/>
      </c>
      <c r="CB58" s="366">
        <v>40000</v>
      </c>
      <c r="CC58" s="364">
        <v>5</v>
      </c>
      <c r="CD58" s="227">
        <f t="shared" si="522"/>
        <v>200000</v>
      </c>
      <c r="CE58" s="364">
        <v>2</v>
      </c>
      <c r="CF58" s="227">
        <f t="shared" si="523"/>
        <v>80000</v>
      </c>
      <c r="CG58" s="364">
        <v>1</v>
      </c>
      <c r="CH58" s="227">
        <f t="shared" si="524"/>
        <v>40000</v>
      </c>
      <c r="CI58" s="364">
        <v>1</v>
      </c>
      <c r="CJ58" s="227">
        <f t="shared" si="525"/>
        <v>40000</v>
      </c>
      <c r="CK58" s="364">
        <v>2</v>
      </c>
      <c r="CL58" s="227">
        <f t="shared" si="526"/>
        <v>80000</v>
      </c>
      <c r="CM58" s="250"/>
      <c r="CN58" s="227">
        <f t="shared" si="527"/>
        <v>0</v>
      </c>
      <c r="CO58" s="250"/>
      <c r="CP58" s="227">
        <f t="shared" si="528"/>
        <v>0</v>
      </c>
      <c r="CQ58" s="250"/>
      <c r="CR58" s="227">
        <f t="shared" si="529"/>
        <v>0</v>
      </c>
      <c r="CS58" s="250"/>
      <c r="CT58" s="227">
        <f t="shared" si="530"/>
        <v>0</v>
      </c>
      <c r="CU58" s="250"/>
      <c r="CV58" s="228">
        <f t="shared" si="531"/>
        <v>0</v>
      </c>
    </row>
    <row r="59" spans="1:101" ht="21" customHeight="1" x14ac:dyDescent="0.55000000000000004">
      <c r="A59" s="202"/>
      <c r="B59" s="203"/>
      <c r="C59" s="203"/>
      <c r="D59" s="204"/>
      <c r="E59" s="580"/>
      <c r="F59" s="581"/>
      <c r="G59" s="582" t="str">
        <f t="shared" si="532"/>
        <v/>
      </c>
      <c r="H59" s="247"/>
      <c r="I59" s="250"/>
      <c r="J59" s="227">
        <f t="shared" si="533"/>
        <v>0</v>
      </c>
      <c r="K59" s="250"/>
      <c r="L59" s="227">
        <f t="shared" ref="L59" si="563">$H59*K59</f>
        <v>0</v>
      </c>
      <c r="M59" s="250"/>
      <c r="N59" s="227">
        <f t="shared" ref="N59" si="564">$H59*M59</f>
        <v>0</v>
      </c>
      <c r="O59" s="250"/>
      <c r="P59" s="227">
        <f t="shared" ref="P59" si="565">$H59*O59</f>
        <v>0</v>
      </c>
      <c r="Q59" s="250"/>
      <c r="R59" s="227">
        <f t="shared" ref="R59" si="566">$H59*Q59</f>
        <v>0</v>
      </c>
      <c r="S59" s="250"/>
      <c r="T59" s="227">
        <f t="shared" ref="T59" si="567">$H59*S59</f>
        <v>0</v>
      </c>
      <c r="U59" s="250"/>
      <c r="V59" s="227">
        <f t="shared" ref="V59" si="568">$H59*U59</f>
        <v>0</v>
      </c>
      <c r="W59" s="250"/>
      <c r="X59" s="227">
        <f t="shared" ref="X59" si="569">$H59*W59</f>
        <v>0</v>
      </c>
      <c r="Y59" s="250"/>
      <c r="Z59" s="227">
        <f t="shared" ref="Z59" si="570">$H59*Y59</f>
        <v>0</v>
      </c>
      <c r="AA59" s="250"/>
      <c r="AB59" s="227">
        <f t="shared" ref="AB59" si="571">$H59*AA59</f>
        <v>0</v>
      </c>
      <c r="AC59" s="250"/>
      <c r="AD59" s="227">
        <f t="shared" ref="AD59" si="572">$H59*AC59</f>
        <v>0</v>
      </c>
      <c r="AE59" s="250"/>
      <c r="AF59" s="227">
        <f t="shared" ref="AF59" si="573">$H59*AE59</f>
        <v>0</v>
      </c>
      <c r="AG59" s="250"/>
      <c r="AH59" s="227">
        <f t="shared" ref="AH59" si="574">$H59*AG59</f>
        <v>0</v>
      </c>
      <c r="AI59" s="250"/>
      <c r="AJ59" s="227">
        <f t="shared" ref="AJ59" si="575">$H59*AI59</f>
        <v>0</v>
      </c>
      <c r="AK59" s="250"/>
      <c r="AL59" s="227">
        <f t="shared" ref="AL59" si="576">$H59*AK59</f>
        <v>0</v>
      </c>
      <c r="AM59" s="250"/>
      <c r="AN59" s="227">
        <f t="shared" ref="AN59" si="577">$H59*AM59</f>
        <v>0</v>
      </c>
      <c r="AO59" s="250"/>
      <c r="AP59" s="227">
        <f t="shared" ref="AP59" si="578">$H59*AO59</f>
        <v>0</v>
      </c>
      <c r="AQ59" s="250"/>
      <c r="AR59" s="227">
        <f t="shared" ref="AR59" si="579">$H59*AQ59</f>
        <v>0</v>
      </c>
      <c r="AS59" s="250"/>
      <c r="AT59" s="227">
        <f t="shared" ref="AT59" si="580">$H59*AS59</f>
        <v>0</v>
      </c>
      <c r="AU59" s="250"/>
      <c r="AV59" s="227">
        <f t="shared" ref="AV59" si="581">$H59*AU59</f>
        <v>0</v>
      </c>
      <c r="AW59" s="250"/>
      <c r="AX59" s="227">
        <f t="shared" ref="AX59" si="582">$H59*AW59</f>
        <v>0</v>
      </c>
      <c r="AY59" s="250"/>
      <c r="AZ59" s="227">
        <f t="shared" ref="AZ59" si="583">$H59*AY59</f>
        <v>0</v>
      </c>
      <c r="BA59" s="250"/>
      <c r="BB59" s="227">
        <f t="shared" ref="BB59" si="584">$H59*BA59</f>
        <v>0</v>
      </c>
      <c r="BC59" s="250"/>
      <c r="BD59" s="227">
        <f t="shared" ref="BD59" si="585">$H59*BC59</f>
        <v>0</v>
      </c>
      <c r="BE59" s="250"/>
      <c r="BF59" s="227">
        <f t="shared" ref="BF59" si="586">$H59*BE59</f>
        <v>0</v>
      </c>
      <c r="BG59" s="250"/>
      <c r="BH59" s="227">
        <f t="shared" ref="BH59" si="587">$H59*BG59</f>
        <v>0</v>
      </c>
      <c r="BI59" s="250"/>
      <c r="BJ59" s="227">
        <f t="shared" ref="BJ59" si="588">$H59*BI59</f>
        <v>0</v>
      </c>
      <c r="BK59" s="250"/>
      <c r="BL59" s="227">
        <f t="shared" ref="BL59" si="589">$H59*BK59</f>
        <v>0</v>
      </c>
      <c r="BM59" s="250"/>
      <c r="BN59" s="227">
        <f t="shared" ref="BN59" si="590">$H59*BM59</f>
        <v>0</v>
      </c>
      <c r="BO59" s="250"/>
      <c r="BP59" s="228">
        <f t="shared" si="521"/>
        <v>0</v>
      </c>
      <c r="BU59" s="355" t="s">
        <v>435</v>
      </c>
      <c r="BV59" s="358" t="s">
        <v>430</v>
      </c>
      <c r="BW59" s="359" t="s">
        <v>432</v>
      </c>
      <c r="BX59" s="355" t="s">
        <v>444</v>
      </c>
      <c r="BY59" s="279"/>
      <c r="BZ59" s="205"/>
      <c r="CA59" s="206" t="str">
        <f t="shared" si="562"/>
        <v/>
      </c>
      <c r="CB59" s="366">
        <v>5000</v>
      </c>
      <c r="CC59" s="250"/>
      <c r="CD59" s="227">
        <f t="shared" si="522"/>
        <v>0</v>
      </c>
      <c r="CE59" s="250"/>
      <c r="CF59" s="227">
        <f t="shared" si="523"/>
        <v>0</v>
      </c>
      <c r="CG59" s="250"/>
      <c r="CH59" s="227">
        <f t="shared" si="524"/>
        <v>0</v>
      </c>
      <c r="CI59" s="364">
        <v>1</v>
      </c>
      <c r="CJ59" s="227">
        <f t="shared" si="525"/>
        <v>5000</v>
      </c>
      <c r="CK59" s="364">
        <v>1</v>
      </c>
      <c r="CL59" s="227">
        <f t="shared" si="526"/>
        <v>5000</v>
      </c>
      <c r="CM59" s="250"/>
      <c r="CN59" s="227">
        <f t="shared" si="527"/>
        <v>0</v>
      </c>
      <c r="CO59" s="250"/>
      <c r="CP59" s="227">
        <f t="shared" si="528"/>
        <v>0</v>
      </c>
      <c r="CQ59" s="250"/>
      <c r="CR59" s="227">
        <f t="shared" si="529"/>
        <v>0</v>
      </c>
      <c r="CS59" s="250"/>
      <c r="CT59" s="227">
        <f t="shared" si="530"/>
        <v>0</v>
      </c>
      <c r="CU59" s="250"/>
      <c r="CV59" s="228">
        <f t="shared" si="531"/>
        <v>0</v>
      </c>
    </row>
    <row r="60" spans="1:101" ht="21" customHeight="1" x14ac:dyDescent="0.55000000000000004">
      <c r="A60" s="202"/>
      <c r="B60" s="203"/>
      <c r="C60" s="203"/>
      <c r="D60" s="204"/>
      <c r="E60" s="580"/>
      <c r="F60" s="581"/>
      <c r="G60" s="582" t="str">
        <f t="shared" si="532"/>
        <v/>
      </c>
      <c r="H60" s="247"/>
      <c r="I60" s="250"/>
      <c r="J60" s="227">
        <f t="shared" si="533"/>
        <v>0</v>
      </c>
      <c r="K60" s="250"/>
      <c r="L60" s="227">
        <f t="shared" ref="L60" si="591">$H60*K60</f>
        <v>0</v>
      </c>
      <c r="M60" s="250"/>
      <c r="N60" s="227">
        <f t="shared" ref="N60" si="592">$H60*M60</f>
        <v>0</v>
      </c>
      <c r="O60" s="250"/>
      <c r="P60" s="227">
        <f t="shared" ref="P60" si="593">$H60*O60</f>
        <v>0</v>
      </c>
      <c r="Q60" s="250"/>
      <c r="R60" s="227">
        <f t="shared" ref="R60" si="594">$H60*Q60</f>
        <v>0</v>
      </c>
      <c r="S60" s="250"/>
      <c r="T60" s="227">
        <f t="shared" ref="T60" si="595">$H60*S60</f>
        <v>0</v>
      </c>
      <c r="U60" s="250"/>
      <c r="V60" s="227">
        <f t="shared" ref="V60" si="596">$H60*U60</f>
        <v>0</v>
      </c>
      <c r="W60" s="250"/>
      <c r="X60" s="227">
        <f t="shared" ref="X60" si="597">$H60*W60</f>
        <v>0</v>
      </c>
      <c r="Y60" s="250"/>
      <c r="Z60" s="227">
        <f t="shared" ref="Z60" si="598">$H60*Y60</f>
        <v>0</v>
      </c>
      <c r="AA60" s="250"/>
      <c r="AB60" s="227">
        <f t="shared" ref="AB60" si="599">$H60*AA60</f>
        <v>0</v>
      </c>
      <c r="AC60" s="250"/>
      <c r="AD60" s="227">
        <f t="shared" ref="AD60" si="600">$H60*AC60</f>
        <v>0</v>
      </c>
      <c r="AE60" s="250"/>
      <c r="AF60" s="227">
        <f t="shared" ref="AF60" si="601">$H60*AE60</f>
        <v>0</v>
      </c>
      <c r="AG60" s="250"/>
      <c r="AH60" s="227">
        <f t="shared" ref="AH60" si="602">$H60*AG60</f>
        <v>0</v>
      </c>
      <c r="AI60" s="250"/>
      <c r="AJ60" s="227">
        <f t="shared" ref="AJ60" si="603">$H60*AI60</f>
        <v>0</v>
      </c>
      <c r="AK60" s="250"/>
      <c r="AL60" s="227">
        <f t="shared" ref="AL60" si="604">$H60*AK60</f>
        <v>0</v>
      </c>
      <c r="AM60" s="250"/>
      <c r="AN60" s="227">
        <f t="shared" ref="AN60" si="605">$H60*AM60</f>
        <v>0</v>
      </c>
      <c r="AO60" s="250"/>
      <c r="AP60" s="227">
        <f t="shared" ref="AP60" si="606">$H60*AO60</f>
        <v>0</v>
      </c>
      <c r="AQ60" s="250"/>
      <c r="AR60" s="227">
        <f t="shared" ref="AR60" si="607">$H60*AQ60</f>
        <v>0</v>
      </c>
      <c r="AS60" s="250"/>
      <c r="AT60" s="227">
        <f t="shared" ref="AT60" si="608">$H60*AS60</f>
        <v>0</v>
      </c>
      <c r="AU60" s="250"/>
      <c r="AV60" s="227">
        <f t="shared" ref="AV60" si="609">$H60*AU60</f>
        <v>0</v>
      </c>
      <c r="AW60" s="250"/>
      <c r="AX60" s="227">
        <f t="shared" ref="AX60" si="610">$H60*AW60</f>
        <v>0</v>
      </c>
      <c r="AY60" s="250"/>
      <c r="AZ60" s="227">
        <f t="shared" ref="AZ60" si="611">$H60*AY60</f>
        <v>0</v>
      </c>
      <c r="BA60" s="250"/>
      <c r="BB60" s="227">
        <f t="shared" ref="BB60" si="612">$H60*BA60</f>
        <v>0</v>
      </c>
      <c r="BC60" s="250"/>
      <c r="BD60" s="227">
        <f t="shared" ref="BD60" si="613">$H60*BC60</f>
        <v>0</v>
      </c>
      <c r="BE60" s="250"/>
      <c r="BF60" s="227">
        <f t="shared" ref="BF60" si="614">$H60*BE60</f>
        <v>0</v>
      </c>
      <c r="BG60" s="250"/>
      <c r="BH60" s="227">
        <f t="shared" ref="BH60" si="615">$H60*BG60</f>
        <v>0</v>
      </c>
      <c r="BI60" s="250"/>
      <c r="BJ60" s="227">
        <f t="shared" ref="BJ60" si="616">$H60*BI60</f>
        <v>0</v>
      </c>
      <c r="BK60" s="250"/>
      <c r="BL60" s="227">
        <f t="shared" ref="BL60" si="617">$H60*BK60</f>
        <v>0</v>
      </c>
      <c r="BM60" s="250"/>
      <c r="BN60" s="227">
        <f t="shared" ref="BN60" si="618">$H60*BM60</f>
        <v>0</v>
      </c>
      <c r="BO60" s="250"/>
      <c r="BP60" s="228">
        <f t="shared" si="521"/>
        <v>0</v>
      </c>
      <c r="BU60" s="355" t="s">
        <v>436</v>
      </c>
      <c r="BV60" s="358" t="s">
        <v>431</v>
      </c>
      <c r="BW60" s="359" t="s">
        <v>432</v>
      </c>
      <c r="BX60" s="355" t="s">
        <v>444</v>
      </c>
      <c r="BY60" s="279"/>
      <c r="BZ60" s="205"/>
      <c r="CA60" s="206" t="str">
        <f t="shared" si="562"/>
        <v/>
      </c>
      <c r="CB60" s="366">
        <v>20000</v>
      </c>
      <c r="CC60" s="250"/>
      <c r="CD60" s="227">
        <f t="shared" si="522"/>
        <v>0</v>
      </c>
      <c r="CE60" s="250"/>
      <c r="CF60" s="227">
        <f t="shared" si="523"/>
        <v>0</v>
      </c>
      <c r="CG60" s="250"/>
      <c r="CH60" s="227">
        <f t="shared" si="524"/>
        <v>0</v>
      </c>
      <c r="CI60" s="250"/>
      <c r="CJ60" s="227">
        <f t="shared" si="525"/>
        <v>0</v>
      </c>
      <c r="CK60" s="364">
        <v>1</v>
      </c>
      <c r="CL60" s="227">
        <f t="shared" si="526"/>
        <v>20000</v>
      </c>
      <c r="CM60" s="250"/>
      <c r="CN60" s="227">
        <f t="shared" si="527"/>
        <v>0</v>
      </c>
      <c r="CO60" s="250"/>
      <c r="CP60" s="227">
        <f t="shared" si="528"/>
        <v>0</v>
      </c>
      <c r="CQ60" s="250"/>
      <c r="CR60" s="227">
        <f t="shared" si="529"/>
        <v>0</v>
      </c>
      <c r="CS60" s="250"/>
      <c r="CT60" s="227">
        <f t="shared" si="530"/>
        <v>0</v>
      </c>
      <c r="CU60" s="250"/>
      <c r="CV60" s="228">
        <f t="shared" si="531"/>
        <v>0</v>
      </c>
    </row>
    <row r="61" spans="1:101" ht="21" customHeight="1" x14ac:dyDescent="0.55000000000000004">
      <c r="A61" s="202"/>
      <c r="B61" s="203"/>
      <c r="C61" s="203"/>
      <c r="D61" s="204"/>
      <c r="E61" s="580"/>
      <c r="F61" s="581"/>
      <c r="G61" s="582" t="str">
        <f t="shared" si="532"/>
        <v/>
      </c>
      <c r="H61" s="247"/>
      <c r="I61" s="250"/>
      <c r="J61" s="227">
        <f t="shared" si="533"/>
        <v>0</v>
      </c>
      <c r="K61" s="250"/>
      <c r="L61" s="227">
        <f t="shared" ref="L61" si="619">$H61*K61</f>
        <v>0</v>
      </c>
      <c r="M61" s="250"/>
      <c r="N61" s="227">
        <f t="shared" ref="N61" si="620">$H61*M61</f>
        <v>0</v>
      </c>
      <c r="O61" s="250"/>
      <c r="P61" s="227">
        <f t="shared" ref="P61" si="621">$H61*O61</f>
        <v>0</v>
      </c>
      <c r="Q61" s="250"/>
      <c r="R61" s="227">
        <f t="shared" ref="R61" si="622">$H61*Q61</f>
        <v>0</v>
      </c>
      <c r="S61" s="250"/>
      <c r="T61" s="227">
        <f t="shared" ref="T61" si="623">$H61*S61</f>
        <v>0</v>
      </c>
      <c r="U61" s="250"/>
      <c r="V61" s="227">
        <f t="shared" ref="V61" si="624">$H61*U61</f>
        <v>0</v>
      </c>
      <c r="W61" s="250"/>
      <c r="X61" s="227">
        <f t="shared" ref="X61" si="625">$H61*W61</f>
        <v>0</v>
      </c>
      <c r="Y61" s="250"/>
      <c r="Z61" s="227">
        <f t="shared" ref="Z61" si="626">$H61*Y61</f>
        <v>0</v>
      </c>
      <c r="AA61" s="250"/>
      <c r="AB61" s="227">
        <f t="shared" ref="AB61" si="627">$H61*AA61</f>
        <v>0</v>
      </c>
      <c r="AC61" s="250"/>
      <c r="AD61" s="227">
        <f t="shared" ref="AD61" si="628">$H61*AC61</f>
        <v>0</v>
      </c>
      <c r="AE61" s="250"/>
      <c r="AF61" s="227">
        <f t="shared" ref="AF61" si="629">$H61*AE61</f>
        <v>0</v>
      </c>
      <c r="AG61" s="250"/>
      <c r="AH61" s="227">
        <f t="shared" ref="AH61" si="630">$H61*AG61</f>
        <v>0</v>
      </c>
      <c r="AI61" s="250"/>
      <c r="AJ61" s="227">
        <f t="shared" ref="AJ61" si="631">$H61*AI61</f>
        <v>0</v>
      </c>
      <c r="AK61" s="250"/>
      <c r="AL61" s="227">
        <f t="shared" ref="AL61" si="632">$H61*AK61</f>
        <v>0</v>
      </c>
      <c r="AM61" s="250"/>
      <c r="AN61" s="227">
        <f t="shared" ref="AN61" si="633">$H61*AM61</f>
        <v>0</v>
      </c>
      <c r="AO61" s="250"/>
      <c r="AP61" s="227">
        <f t="shared" ref="AP61" si="634">$H61*AO61</f>
        <v>0</v>
      </c>
      <c r="AQ61" s="250"/>
      <c r="AR61" s="227">
        <f t="shared" ref="AR61" si="635">$H61*AQ61</f>
        <v>0</v>
      </c>
      <c r="AS61" s="250"/>
      <c r="AT61" s="227">
        <f t="shared" ref="AT61" si="636">$H61*AS61</f>
        <v>0</v>
      </c>
      <c r="AU61" s="250"/>
      <c r="AV61" s="227">
        <f t="shared" ref="AV61" si="637">$H61*AU61</f>
        <v>0</v>
      </c>
      <c r="AW61" s="250"/>
      <c r="AX61" s="227">
        <f t="shared" ref="AX61" si="638">$H61*AW61</f>
        <v>0</v>
      </c>
      <c r="AY61" s="250"/>
      <c r="AZ61" s="227">
        <f t="shared" ref="AZ61" si="639">$H61*AY61</f>
        <v>0</v>
      </c>
      <c r="BA61" s="250"/>
      <c r="BB61" s="227">
        <f t="shared" ref="BB61" si="640">$H61*BA61</f>
        <v>0</v>
      </c>
      <c r="BC61" s="250"/>
      <c r="BD61" s="227">
        <f t="shared" ref="BD61" si="641">$H61*BC61</f>
        <v>0</v>
      </c>
      <c r="BE61" s="250"/>
      <c r="BF61" s="227">
        <f t="shared" ref="BF61" si="642">$H61*BE61</f>
        <v>0</v>
      </c>
      <c r="BG61" s="250"/>
      <c r="BH61" s="227">
        <f t="shared" ref="BH61" si="643">$H61*BG61</f>
        <v>0</v>
      </c>
      <c r="BI61" s="250"/>
      <c r="BJ61" s="227">
        <f t="shared" ref="BJ61" si="644">$H61*BI61</f>
        <v>0</v>
      </c>
      <c r="BK61" s="250"/>
      <c r="BL61" s="227">
        <f t="shared" ref="BL61" si="645">$H61*BK61</f>
        <v>0</v>
      </c>
      <c r="BM61" s="250"/>
      <c r="BN61" s="227">
        <f>$H61*BM61</f>
        <v>0</v>
      </c>
      <c r="BO61" s="250"/>
      <c r="BP61" s="228">
        <f t="shared" si="521"/>
        <v>0</v>
      </c>
      <c r="BU61" s="355" t="s">
        <v>436</v>
      </c>
      <c r="BV61" s="358" t="s">
        <v>431</v>
      </c>
      <c r="BW61" s="359" t="s">
        <v>433</v>
      </c>
      <c r="BX61" s="355" t="s">
        <v>444</v>
      </c>
      <c r="BY61" s="279"/>
      <c r="BZ61" s="205"/>
      <c r="CA61" s="206" t="str">
        <f t="shared" si="562"/>
        <v/>
      </c>
      <c r="CB61" s="247"/>
      <c r="CC61" s="250"/>
      <c r="CD61" s="227">
        <f t="shared" si="522"/>
        <v>0</v>
      </c>
      <c r="CE61" s="250"/>
      <c r="CF61" s="227">
        <f t="shared" si="523"/>
        <v>0</v>
      </c>
      <c r="CG61" s="364">
        <v>2</v>
      </c>
      <c r="CH61" s="227">
        <f t="shared" si="524"/>
        <v>0</v>
      </c>
      <c r="CI61" s="250"/>
      <c r="CJ61" s="227">
        <f t="shared" si="525"/>
        <v>0</v>
      </c>
      <c r="CK61" s="364">
        <v>1</v>
      </c>
      <c r="CL61" s="227">
        <f t="shared" si="526"/>
        <v>0</v>
      </c>
      <c r="CM61" s="250"/>
      <c r="CN61" s="227">
        <f t="shared" si="527"/>
        <v>0</v>
      </c>
      <c r="CO61" s="250"/>
      <c r="CP61" s="227">
        <f t="shared" si="528"/>
        <v>0</v>
      </c>
      <c r="CQ61" s="250"/>
      <c r="CR61" s="227">
        <f t="shared" si="529"/>
        <v>0</v>
      </c>
      <c r="CS61" s="250"/>
      <c r="CT61" s="227">
        <f t="shared" si="530"/>
        <v>0</v>
      </c>
      <c r="CU61" s="250"/>
      <c r="CV61" s="228">
        <f t="shared" si="531"/>
        <v>0</v>
      </c>
    </row>
    <row r="62" spans="1:101" ht="21" customHeight="1" x14ac:dyDescent="0.55000000000000004">
      <c r="A62" s="202"/>
      <c r="B62" s="203"/>
      <c r="C62" s="203"/>
      <c r="D62" s="204"/>
      <c r="E62" s="580"/>
      <c r="F62" s="581"/>
      <c r="G62" s="582" t="str">
        <f t="shared" si="532"/>
        <v/>
      </c>
      <c r="H62" s="247"/>
      <c r="I62" s="250"/>
      <c r="J62" s="227">
        <f t="shared" si="533"/>
        <v>0</v>
      </c>
      <c r="K62" s="250"/>
      <c r="L62" s="227">
        <f t="shared" ref="L62" si="646">$H62*K62</f>
        <v>0</v>
      </c>
      <c r="M62" s="250"/>
      <c r="N62" s="227">
        <f t="shared" ref="N62" si="647">$H62*M62</f>
        <v>0</v>
      </c>
      <c r="O62" s="250"/>
      <c r="P62" s="227">
        <f t="shared" ref="P62" si="648">$H62*O62</f>
        <v>0</v>
      </c>
      <c r="Q62" s="250"/>
      <c r="R62" s="227">
        <f t="shared" ref="R62" si="649">$H62*Q62</f>
        <v>0</v>
      </c>
      <c r="S62" s="250"/>
      <c r="T62" s="227">
        <f t="shared" ref="T62" si="650">$H62*S62</f>
        <v>0</v>
      </c>
      <c r="U62" s="250"/>
      <c r="V62" s="227">
        <f t="shared" ref="V62" si="651">$H62*U62</f>
        <v>0</v>
      </c>
      <c r="W62" s="250"/>
      <c r="X62" s="227">
        <f t="shared" ref="X62" si="652">$H62*W62</f>
        <v>0</v>
      </c>
      <c r="Y62" s="250"/>
      <c r="Z62" s="227">
        <f t="shared" ref="Z62" si="653">$H62*Y62</f>
        <v>0</v>
      </c>
      <c r="AA62" s="250"/>
      <c r="AB62" s="227">
        <f t="shared" ref="AB62" si="654">$H62*AA62</f>
        <v>0</v>
      </c>
      <c r="AC62" s="250"/>
      <c r="AD62" s="227">
        <f t="shared" ref="AD62" si="655">$H62*AC62</f>
        <v>0</v>
      </c>
      <c r="AE62" s="250"/>
      <c r="AF62" s="227">
        <f t="shared" ref="AF62" si="656">$H62*AE62</f>
        <v>0</v>
      </c>
      <c r="AG62" s="250"/>
      <c r="AH62" s="227">
        <f t="shared" ref="AH62" si="657">$H62*AG62</f>
        <v>0</v>
      </c>
      <c r="AI62" s="250"/>
      <c r="AJ62" s="227">
        <f t="shared" ref="AJ62" si="658">$H62*AI62</f>
        <v>0</v>
      </c>
      <c r="AK62" s="250"/>
      <c r="AL62" s="227">
        <f t="shared" ref="AL62" si="659">$H62*AK62</f>
        <v>0</v>
      </c>
      <c r="AM62" s="250"/>
      <c r="AN62" s="227">
        <f t="shared" ref="AN62" si="660">$H62*AM62</f>
        <v>0</v>
      </c>
      <c r="AO62" s="250"/>
      <c r="AP62" s="227">
        <f t="shared" ref="AP62" si="661">$H62*AO62</f>
        <v>0</v>
      </c>
      <c r="AQ62" s="250"/>
      <c r="AR62" s="227">
        <f t="shared" ref="AR62" si="662">$H62*AQ62</f>
        <v>0</v>
      </c>
      <c r="AS62" s="250"/>
      <c r="AT62" s="227">
        <f t="shared" ref="AT62" si="663">$H62*AS62</f>
        <v>0</v>
      </c>
      <c r="AU62" s="250"/>
      <c r="AV62" s="227">
        <f t="shared" ref="AV62" si="664">$H62*AU62</f>
        <v>0</v>
      </c>
      <c r="AW62" s="250"/>
      <c r="AX62" s="227">
        <f t="shared" ref="AX62" si="665">$H62*AW62</f>
        <v>0</v>
      </c>
      <c r="AY62" s="250"/>
      <c r="AZ62" s="227">
        <f t="shared" ref="AZ62" si="666">$H62*AY62</f>
        <v>0</v>
      </c>
      <c r="BA62" s="250"/>
      <c r="BB62" s="227">
        <f t="shared" ref="BB62" si="667">$H62*BA62</f>
        <v>0</v>
      </c>
      <c r="BC62" s="250"/>
      <c r="BD62" s="227">
        <f t="shared" ref="BD62" si="668">$H62*BC62</f>
        <v>0</v>
      </c>
      <c r="BE62" s="250"/>
      <c r="BF62" s="227">
        <f t="shared" ref="BF62" si="669">$H62*BE62</f>
        <v>0</v>
      </c>
      <c r="BG62" s="250"/>
      <c r="BH62" s="227">
        <f t="shared" ref="BH62" si="670">$H62*BG62</f>
        <v>0</v>
      </c>
      <c r="BI62" s="250"/>
      <c r="BJ62" s="227">
        <f t="shared" ref="BJ62" si="671">$H62*BI62</f>
        <v>0</v>
      </c>
      <c r="BK62" s="250"/>
      <c r="BL62" s="227">
        <f t="shared" ref="BL62" si="672">$H62*BK62</f>
        <v>0</v>
      </c>
      <c r="BM62" s="250"/>
      <c r="BN62" s="227">
        <f t="shared" ref="BN62" si="673">$H62*BM62</f>
        <v>0</v>
      </c>
      <c r="BO62" s="250"/>
      <c r="BP62" s="228">
        <f t="shared" si="521"/>
        <v>0</v>
      </c>
      <c r="BU62" s="355" t="s">
        <v>436</v>
      </c>
      <c r="BV62" s="358" t="s">
        <v>431</v>
      </c>
      <c r="BW62" s="359" t="s">
        <v>433</v>
      </c>
      <c r="BX62" s="355" t="s">
        <v>444</v>
      </c>
      <c r="BY62" s="279"/>
      <c r="BZ62" s="205"/>
      <c r="CA62" s="206" t="str">
        <f t="shared" si="562"/>
        <v/>
      </c>
      <c r="CB62" s="247"/>
      <c r="CC62" s="250"/>
      <c r="CD62" s="227">
        <f t="shared" si="522"/>
        <v>0</v>
      </c>
      <c r="CE62" s="250"/>
      <c r="CF62" s="227">
        <f t="shared" si="523"/>
        <v>0</v>
      </c>
      <c r="CG62" s="364">
        <v>3</v>
      </c>
      <c r="CH62" s="227">
        <f t="shared" si="524"/>
        <v>0</v>
      </c>
      <c r="CI62" s="250"/>
      <c r="CJ62" s="227">
        <f t="shared" si="525"/>
        <v>0</v>
      </c>
      <c r="CK62" s="364">
        <v>1</v>
      </c>
      <c r="CL62" s="227">
        <f t="shared" si="526"/>
        <v>0</v>
      </c>
      <c r="CM62" s="250"/>
      <c r="CN62" s="227">
        <f t="shared" si="527"/>
        <v>0</v>
      </c>
      <c r="CO62" s="250"/>
      <c r="CP62" s="227">
        <f t="shared" si="528"/>
        <v>0</v>
      </c>
      <c r="CQ62" s="250"/>
      <c r="CR62" s="227">
        <f t="shared" si="529"/>
        <v>0</v>
      </c>
      <c r="CS62" s="250"/>
      <c r="CT62" s="227">
        <f t="shared" si="530"/>
        <v>0</v>
      </c>
      <c r="CU62" s="250"/>
      <c r="CV62" s="228">
        <f t="shared" si="531"/>
        <v>0</v>
      </c>
    </row>
    <row r="63" spans="1:101" ht="21" customHeight="1" x14ac:dyDescent="0.55000000000000004">
      <c r="A63" s="202"/>
      <c r="B63" s="203"/>
      <c r="C63" s="203"/>
      <c r="D63" s="204"/>
      <c r="E63" s="580"/>
      <c r="F63" s="581"/>
      <c r="G63" s="582" t="str">
        <f t="shared" si="532"/>
        <v/>
      </c>
      <c r="H63" s="247"/>
      <c r="I63" s="250"/>
      <c r="J63" s="227">
        <f t="shared" si="533"/>
        <v>0</v>
      </c>
      <c r="K63" s="250"/>
      <c r="L63" s="227">
        <f t="shared" ref="L63" si="674">$H63*K63</f>
        <v>0</v>
      </c>
      <c r="M63" s="250"/>
      <c r="N63" s="227">
        <f t="shared" ref="N63" si="675">$H63*M63</f>
        <v>0</v>
      </c>
      <c r="O63" s="250"/>
      <c r="P63" s="227">
        <f t="shared" ref="P63" si="676">$H63*O63</f>
        <v>0</v>
      </c>
      <c r="Q63" s="250"/>
      <c r="R63" s="227">
        <f t="shared" ref="R63" si="677">$H63*Q63</f>
        <v>0</v>
      </c>
      <c r="S63" s="250"/>
      <c r="T63" s="227">
        <f t="shared" ref="T63" si="678">$H63*S63</f>
        <v>0</v>
      </c>
      <c r="U63" s="250"/>
      <c r="V63" s="227">
        <f t="shared" ref="V63" si="679">$H63*U63</f>
        <v>0</v>
      </c>
      <c r="W63" s="250"/>
      <c r="X63" s="227">
        <f t="shared" ref="X63" si="680">$H63*W63</f>
        <v>0</v>
      </c>
      <c r="Y63" s="250"/>
      <c r="Z63" s="227">
        <f t="shared" ref="Z63" si="681">$H63*Y63</f>
        <v>0</v>
      </c>
      <c r="AA63" s="250"/>
      <c r="AB63" s="227">
        <f t="shared" ref="AB63" si="682">$H63*AA63</f>
        <v>0</v>
      </c>
      <c r="AC63" s="250"/>
      <c r="AD63" s="227">
        <f t="shared" ref="AD63" si="683">$H63*AC63</f>
        <v>0</v>
      </c>
      <c r="AE63" s="250"/>
      <c r="AF63" s="227">
        <f t="shared" ref="AF63" si="684">$H63*AE63</f>
        <v>0</v>
      </c>
      <c r="AG63" s="250"/>
      <c r="AH63" s="227">
        <f t="shared" ref="AH63" si="685">$H63*AG63</f>
        <v>0</v>
      </c>
      <c r="AI63" s="250"/>
      <c r="AJ63" s="227">
        <f t="shared" ref="AJ63" si="686">$H63*AI63</f>
        <v>0</v>
      </c>
      <c r="AK63" s="250"/>
      <c r="AL63" s="227">
        <f t="shared" ref="AL63" si="687">$H63*AK63</f>
        <v>0</v>
      </c>
      <c r="AM63" s="250"/>
      <c r="AN63" s="227">
        <f t="shared" ref="AN63" si="688">$H63*AM63</f>
        <v>0</v>
      </c>
      <c r="AO63" s="250"/>
      <c r="AP63" s="227">
        <f t="shared" ref="AP63" si="689">$H63*AO63</f>
        <v>0</v>
      </c>
      <c r="AQ63" s="250"/>
      <c r="AR63" s="227">
        <f t="shared" ref="AR63" si="690">$H63*AQ63</f>
        <v>0</v>
      </c>
      <c r="AS63" s="250"/>
      <c r="AT63" s="227">
        <f t="shared" ref="AT63" si="691">$H63*AS63</f>
        <v>0</v>
      </c>
      <c r="AU63" s="250"/>
      <c r="AV63" s="227">
        <f t="shared" ref="AV63" si="692">$H63*AU63</f>
        <v>0</v>
      </c>
      <c r="AW63" s="250"/>
      <c r="AX63" s="227">
        <f t="shared" ref="AX63" si="693">$H63*AW63</f>
        <v>0</v>
      </c>
      <c r="AY63" s="250"/>
      <c r="AZ63" s="227">
        <f t="shared" ref="AZ63" si="694">$H63*AY63</f>
        <v>0</v>
      </c>
      <c r="BA63" s="250"/>
      <c r="BB63" s="227">
        <f t="shared" ref="BB63" si="695">$H63*BA63</f>
        <v>0</v>
      </c>
      <c r="BC63" s="250"/>
      <c r="BD63" s="227">
        <f t="shared" ref="BD63" si="696">$H63*BC63</f>
        <v>0</v>
      </c>
      <c r="BE63" s="250"/>
      <c r="BF63" s="227">
        <f t="shared" ref="BF63" si="697">$H63*BE63</f>
        <v>0</v>
      </c>
      <c r="BG63" s="250"/>
      <c r="BH63" s="227">
        <f t="shared" ref="BH63" si="698">$H63*BG63</f>
        <v>0</v>
      </c>
      <c r="BI63" s="250"/>
      <c r="BJ63" s="227">
        <f t="shared" ref="BJ63" si="699">$H63*BI63</f>
        <v>0</v>
      </c>
      <c r="BK63" s="250"/>
      <c r="BL63" s="227">
        <f t="shared" ref="BL63" si="700">$H63*BK63</f>
        <v>0</v>
      </c>
      <c r="BM63" s="250"/>
      <c r="BN63" s="227">
        <f t="shared" ref="BN63" si="701">$H63*BM63</f>
        <v>0</v>
      </c>
      <c r="BO63" s="250"/>
      <c r="BP63" s="228">
        <f t="shared" si="521"/>
        <v>0</v>
      </c>
      <c r="BU63" s="355" t="s">
        <v>436</v>
      </c>
      <c r="BV63" s="358" t="s">
        <v>431</v>
      </c>
      <c r="BW63" s="359" t="s">
        <v>433</v>
      </c>
      <c r="BX63" s="355" t="s">
        <v>444</v>
      </c>
      <c r="BY63" s="279"/>
      <c r="BZ63" s="205"/>
      <c r="CA63" s="206" t="str">
        <f t="shared" si="562"/>
        <v/>
      </c>
      <c r="CB63" s="247"/>
      <c r="CC63" s="250"/>
      <c r="CD63" s="227">
        <f t="shared" si="522"/>
        <v>0</v>
      </c>
      <c r="CE63" s="250"/>
      <c r="CF63" s="227">
        <f t="shared" si="523"/>
        <v>0</v>
      </c>
      <c r="CG63" s="250"/>
      <c r="CH63" s="227">
        <f t="shared" si="524"/>
        <v>0</v>
      </c>
      <c r="CI63" s="250"/>
      <c r="CJ63" s="227">
        <f t="shared" si="525"/>
        <v>0</v>
      </c>
      <c r="CK63" s="364">
        <v>1</v>
      </c>
      <c r="CL63" s="227">
        <f t="shared" si="526"/>
        <v>0</v>
      </c>
      <c r="CM63" s="250"/>
      <c r="CN63" s="227">
        <f t="shared" si="527"/>
        <v>0</v>
      </c>
      <c r="CO63" s="250"/>
      <c r="CP63" s="227">
        <f t="shared" si="528"/>
        <v>0</v>
      </c>
      <c r="CQ63" s="250"/>
      <c r="CR63" s="227">
        <f t="shared" si="529"/>
        <v>0</v>
      </c>
      <c r="CS63" s="250"/>
      <c r="CT63" s="227">
        <f t="shared" si="530"/>
        <v>0</v>
      </c>
      <c r="CU63" s="250"/>
      <c r="CV63" s="228">
        <f t="shared" si="531"/>
        <v>0</v>
      </c>
    </row>
    <row r="64" spans="1:101" ht="21" customHeight="1" x14ac:dyDescent="0.55000000000000004">
      <c r="A64" s="202"/>
      <c r="B64" s="203"/>
      <c r="C64" s="203"/>
      <c r="D64" s="204"/>
      <c r="E64" s="580"/>
      <c r="F64" s="581"/>
      <c r="G64" s="582" t="str">
        <f t="shared" si="532"/>
        <v/>
      </c>
      <c r="H64" s="247"/>
      <c r="I64" s="250"/>
      <c r="J64" s="227">
        <f t="shared" si="533"/>
        <v>0</v>
      </c>
      <c r="K64" s="250"/>
      <c r="L64" s="227">
        <f t="shared" ref="L64" si="702">$H64*K64</f>
        <v>0</v>
      </c>
      <c r="M64" s="250"/>
      <c r="N64" s="227">
        <f t="shared" ref="N64" si="703">$H64*M64</f>
        <v>0</v>
      </c>
      <c r="O64" s="250"/>
      <c r="P64" s="227">
        <f t="shared" ref="P64" si="704">$H64*O64</f>
        <v>0</v>
      </c>
      <c r="Q64" s="250"/>
      <c r="R64" s="227">
        <f t="shared" ref="R64" si="705">$H64*Q64</f>
        <v>0</v>
      </c>
      <c r="S64" s="250"/>
      <c r="T64" s="227">
        <f t="shared" ref="T64" si="706">$H64*S64</f>
        <v>0</v>
      </c>
      <c r="U64" s="250"/>
      <c r="V64" s="227">
        <f t="shared" ref="V64" si="707">$H64*U64</f>
        <v>0</v>
      </c>
      <c r="W64" s="250"/>
      <c r="X64" s="227">
        <f t="shared" ref="X64" si="708">$H64*W64</f>
        <v>0</v>
      </c>
      <c r="Y64" s="250"/>
      <c r="Z64" s="227">
        <f t="shared" ref="Z64" si="709">$H64*Y64</f>
        <v>0</v>
      </c>
      <c r="AA64" s="250"/>
      <c r="AB64" s="227">
        <f t="shared" ref="AB64" si="710">$H64*AA64</f>
        <v>0</v>
      </c>
      <c r="AC64" s="250"/>
      <c r="AD64" s="227">
        <f t="shared" ref="AD64" si="711">$H64*AC64</f>
        <v>0</v>
      </c>
      <c r="AE64" s="250"/>
      <c r="AF64" s="227">
        <f t="shared" ref="AF64" si="712">$H64*AE64</f>
        <v>0</v>
      </c>
      <c r="AG64" s="250"/>
      <c r="AH64" s="227">
        <f t="shared" ref="AH64" si="713">$H64*AG64</f>
        <v>0</v>
      </c>
      <c r="AI64" s="250"/>
      <c r="AJ64" s="227">
        <f t="shared" ref="AJ64" si="714">$H64*AI64</f>
        <v>0</v>
      </c>
      <c r="AK64" s="250"/>
      <c r="AL64" s="227">
        <f t="shared" ref="AL64" si="715">$H64*AK64</f>
        <v>0</v>
      </c>
      <c r="AM64" s="250"/>
      <c r="AN64" s="227">
        <f t="shared" ref="AN64" si="716">$H64*AM64</f>
        <v>0</v>
      </c>
      <c r="AO64" s="250"/>
      <c r="AP64" s="227">
        <f t="shared" ref="AP64" si="717">$H64*AO64</f>
        <v>0</v>
      </c>
      <c r="AQ64" s="250"/>
      <c r="AR64" s="227">
        <f t="shared" ref="AR64" si="718">$H64*AQ64</f>
        <v>0</v>
      </c>
      <c r="AS64" s="250"/>
      <c r="AT64" s="227">
        <f t="shared" ref="AT64" si="719">$H64*AS64</f>
        <v>0</v>
      </c>
      <c r="AU64" s="250"/>
      <c r="AV64" s="227">
        <f t="shared" ref="AV64" si="720">$H64*AU64</f>
        <v>0</v>
      </c>
      <c r="AW64" s="250"/>
      <c r="AX64" s="227">
        <f t="shared" ref="AX64" si="721">$H64*AW64</f>
        <v>0</v>
      </c>
      <c r="AY64" s="250"/>
      <c r="AZ64" s="227">
        <f t="shared" ref="AZ64" si="722">$H64*AY64</f>
        <v>0</v>
      </c>
      <c r="BA64" s="250"/>
      <c r="BB64" s="227">
        <f t="shared" ref="BB64" si="723">$H64*BA64</f>
        <v>0</v>
      </c>
      <c r="BC64" s="250"/>
      <c r="BD64" s="227">
        <f t="shared" ref="BD64" si="724">$H64*BC64</f>
        <v>0</v>
      </c>
      <c r="BE64" s="250"/>
      <c r="BF64" s="227">
        <f t="shared" ref="BF64" si="725">$H64*BE64</f>
        <v>0</v>
      </c>
      <c r="BG64" s="250"/>
      <c r="BH64" s="227">
        <f t="shared" ref="BH64" si="726">$H64*BG64</f>
        <v>0</v>
      </c>
      <c r="BI64" s="250"/>
      <c r="BJ64" s="227">
        <f t="shared" ref="BJ64" si="727">$H64*BI64</f>
        <v>0</v>
      </c>
      <c r="BK64" s="250"/>
      <c r="BL64" s="227">
        <f t="shared" ref="BL64" si="728">$H64*BK64</f>
        <v>0</v>
      </c>
      <c r="BM64" s="250"/>
      <c r="BN64" s="227">
        <f t="shared" ref="BN64" si="729">$H64*BM64</f>
        <v>0</v>
      </c>
      <c r="BO64" s="250"/>
      <c r="BP64" s="228">
        <f t="shared" si="521"/>
        <v>0</v>
      </c>
      <c r="BU64" s="355" t="s">
        <v>436</v>
      </c>
      <c r="BV64" s="358" t="s">
        <v>431</v>
      </c>
      <c r="BW64" s="360" t="s">
        <v>433</v>
      </c>
      <c r="BX64" s="361" t="s">
        <v>444</v>
      </c>
      <c r="BY64" s="279"/>
      <c r="BZ64" s="205"/>
      <c r="CA64" s="206" t="str">
        <f t="shared" si="562"/>
        <v/>
      </c>
      <c r="CB64" s="247"/>
      <c r="CC64" s="250"/>
      <c r="CD64" s="227">
        <f t="shared" si="522"/>
        <v>0</v>
      </c>
      <c r="CE64" s="250"/>
      <c r="CF64" s="227">
        <f t="shared" si="523"/>
        <v>0</v>
      </c>
      <c r="CG64" s="250"/>
      <c r="CH64" s="227">
        <f t="shared" si="524"/>
        <v>0</v>
      </c>
      <c r="CI64" s="250"/>
      <c r="CJ64" s="227">
        <f t="shared" si="525"/>
        <v>0</v>
      </c>
      <c r="CK64" s="364">
        <v>1</v>
      </c>
      <c r="CL64" s="227">
        <f t="shared" si="526"/>
        <v>0</v>
      </c>
      <c r="CM64" s="250"/>
      <c r="CN64" s="227">
        <f t="shared" si="527"/>
        <v>0</v>
      </c>
      <c r="CO64" s="250"/>
      <c r="CP64" s="227">
        <f t="shared" si="528"/>
        <v>0</v>
      </c>
      <c r="CQ64" s="250"/>
      <c r="CR64" s="227">
        <f t="shared" si="529"/>
        <v>0</v>
      </c>
      <c r="CS64" s="250"/>
      <c r="CT64" s="227">
        <f t="shared" si="530"/>
        <v>0</v>
      </c>
      <c r="CU64" s="250"/>
      <c r="CV64" s="228">
        <f t="shared" si="531"/>
        <v>0</v>
      </c>
    </row>
    <row r="65" spans="1:101" ht="21" customHeight="1" x14ac:dyDescent="0.55000000000000004">
      <c r="A65" s="202"/>
      <c r="B65" s="203"/>
      <c r="C65" s="203"/>
      <c r="D65" s="204"/>
      <c r="E65" s="580"/>
      <c r="F65" s="581"/>
      <c r="G65" s="582" t="str">
        <f t="shared" si="532"/>
        <v/>
      </c>
      <c r="H65" s="247"/>
      <c r="I65" s="250"/>
      <c r="J65" s="227">
        <f t="shared" si="533"/>
        <v>0</v>
      </c>
      <c r="K65" s="250"/>
      <c r="L65" s="227">
        <f t="shared" ref="L65" si="730">$H65*K65</f>
        <v>0</v>
      </c>
      <c r="M65" s="250"/>
      <c r="N65" s="227">
        <f t="shared" ref="N65" si="731">$H65*M65</f>
        <v>0</v>
      </c>
      <c r="O65" s="250"/>
      <c r="P65" s="227">
        <f t="shared" ref="P65" si="732">$H65*O65</f>
        <v>0</v>
      </c>
      <c r="Q65" s="250"/>
      <c r="R65" s="227">
        <f t="shared" ref="R65" si="733">$H65*Q65</f>
        <v>0</v>
      </c>
      <c r="S65" s="250"/>
      <c r="T65" s="227">
        <f t="shared" ref="T65" si="734">$H65*S65</f>
        <v>0</v>
      </c>
      <c r="U65" s="250"/>
      <c r="V65" s="227">
        <f t="shared" ref="V65" si="735">$H65*U65</f>
        <v>0</v>
      </c>
      <c r="W65" s="250"/>
      <c r="X65" s="227">
        <f t="shared" ref="X65" si="736">$H65*W65</f>
        <v>0</v>
      </c>
      <c r="Y65" s="250"/>
      <c r="Z65" s="227">
        <f t="shared" ref="Z65" si="737">$H65*Y65</f>
        <v>0</v>
      </c>
      <c r="AA65" s="250"/>
      <c r="AB65" s="227">
        <f t="shared" ref="AB65" si="738">$H65*AA65</f>
        <v>0</v>
      </c>
      <c r="AC65" s="250"/>
      <c r="AD65" s="227">
        <f t="shared" ref="AD65" si="739">$H65*AC65</f>
        <v>0</v>
      </c>
      <c r="AE65" s="250"/>
      <c r="AF65" s="227">
        <f t="shared" ref="AF65" si="740">$H65*AE65</f>
        <v>0</v>
      </c>
      <c r="AG65" s="250"/>
      <c r="AH65" s="227">
        <f t="shared" ref="AH65" si="741">$H65*AG65</f>
        <v>0</v>
      </c>
      <c r="AI65" s="250"/>
      <c r="AJ65" s="227">
        <f t="shared" ref="AJ65" si="742">$H65*AI65</f>
        <v>0</v>
      </c>
      <c r="AK65" s="250"/>
      <c r="AL65" s="227">
        <f t="shared" ref="AL65" si="743">$H65*AK65</f>
        <v>0</v>
      </c>
      <c r="AM65" s="250"/>
      <c r="AN65" s="227">
        <f t="shared" ref="AN65" si="744">$H65*AM65</f>
        <v>0</v>
      </c>
      <c r="AO65" s="250"/>
      <c r="AP65" s="227">
        <f t="shared" ref="AP65" si="745">$H65*AO65</f>
        <v>0</v>
      </c>
      <c r="AQ65" s="250"/>
      <c r="AR65" s="227">
        <f t="shared" ref="AR65" si="746">$H65*AQ65</f>
        <v>0</v>
      </c>
      <c r="AS65" s="250"/>
      <c r="AT65" s="227">
        <f t="shared" ref="AT65" si="747">$H65*AS65</f>
        <v>0</v>
      </c>
      <c r="AU65" s="250"/>
      <c r="AV65" s="227">
        <f t="shared" ref="AV65" si="748">$H65*AU65</f>
        <v>0</v>
      </c>
      <c r="AW65" s="250"/>
      <c r="AX65" s="227">
        <f t="shared" ref="AX65" si="749">$H65*AW65</f>
        <v>0</v>
      </c>
      <c r="AY65" s="250"/>
      <c r="AZ65" s="227">
        <f t="shared" ref="AZ65" si="750">$H65*AY65</f>
        <v>0</v>
      </c>
      <c r="BA65" s="250"/>
      <c r="BB65" s="227">
        <f t="shared" ref="BB65" si="751">$H65*BA65</f>
        <v>0</v>
      </c>
      <c r="BC65" s="250"/>
      <c r="BD65" s="227">
        <f t="shared" ref="BD65" si="752">$H65*BC65</f>
        <v>0</v>
      </c>
      <c r="BE65" s="250"/>
      <c r="BF65" s="227">
        <f t="shared" ref="BF65" si="753">$H65*BE65</f>
        <v>0</v>
      </c>
      <c r="BG65" s="250"/>
      <c r="BH65" s="227">
        <f t="shared" ref="BH65" si="754">$H65*BG65</f>
        <v>0</v>
      </c>
      <c r="BI65" s="250"/>
      <c r="BJ65" s="227">
        <f t="shared" ref="BJ65" si="755">$H65*BI65</f>
        <v>0</v>
      </c>
      <c r="BK65" s="250"/>
      <c r="BL65" s="227">
        <f t="shared" ref="BL65" si="756">$H65*BK65</f>
        <v>0</v>
      </c>
      <c r="BM65" s="250"/>
      <c r="BN65" s="227">
        <f t="shared" ref="BN65" si="757">$H65*BM65</f>
        <v>0</v>
      </c>
      <c r="BO65" s="250"/>
      <c r="BP65" s="228">
        <f t="shared" si="521"/>
        <v>0</v>
      </c>
      <c r="BU65" s="355" t="s">
        <v>436</v>
      </c>
      <c r="BV65" s="360" t="s">
        <v>431</v>
      </c>
      <c r="BW65" s="360" t="s">
        <v>433</v>
      </c>
      <c r="BX65" s="362" t="s">
        <v>444</v>
      </c>
      <c r="BY65" s="279"/>
      <c r="BZ65" s="205"/>
      <c r="CA65" s="206" t="str">
        <f t="shared" si="562"/>
        <v/>
      </c>
      <c r="CB65" s="247"/>
      <c r="CC65" s="250"/>
      <c r="CD65" s="227">
        <f t="shared" si="522"/>
        <v>0</v>
      </c>
      <c r="CE65" s="250"/>
      <c r="CF65" s="227">
        <f t="shared" si="523"/>
        <v>0</v>
      </c>
      <c r="CG65" s="250"/>
      <c r="CH65" s="227">
        <f t="shared" si="524"/>
        <v>0</v>
      </c>
      <c r="CI65" s="250"/>
      <c r="CJ65" s="227">
        <f t="shared" si="525"/>
        <v>0</v>
      </c>
      <c r="CK65" s="364">
        <v>1</v>
      </c>
      <c r="CL65" s="227">
        <f t="shared" si="526"/>
        <v>0</v>
      </c>
      <c r="CM65" s="250"/>
      <c r="CN65" s="227">
        <f t="shared" si="527"/>
        <v>0</v>
      </c>
      <c r="CO65" s="250"/>
      <c r="CP65" s="227">
        <f t="shared" si="528"/>
        <v>0</v>
      </c>
      <c r="CQ65" s="250"/>
      <c r="CR65" s="227">
        <f t="shared" si="529"/>
        <v>0</v>
      </c>
      <c r="CS65" s="250"/>
      <c r="CT65" s="227">
        <f t="shared" si="530"/>
        <v>0</v>
      </c>
      <c r="CU65" s="250"/>
      <c r="CV65" s="228">
        <f t="shared" si="531"/>
        <v>0</v>
      </c>
    </row>
    <row r="66" spans="1:101" ht="21" customHeight="1" x14ac:dyDescent="0.55000000000000004">
      <c r="A66" s="202"/>
      <c r="B66" s="203"/>
      <c r="C66" s="203"/>
      <c r="D66" s="204"/>
      <c r="E66" s="580"/>
      <c r="F66" s="581"/>
      <c r="G66" s="582" t="str">
        <f t="shared" si="532"/>
        <v/>
      </c>
      <c r="H66" s="247"/>
      <c r="I66" s="250"/>
      <c r="J66" s="227">
        <f t="shared" si="533"/>
        <v>0</v>
      </c>
      <c r="K66" s="250"/>
      <c r="L66" s="227">
        <f t="shared" ref="L66" si="758">$H66*K66</f>
        <v>0</v>
      </c>
      <c r="M66" s="250"/>
      <c r="N66" s="227">
        <f t="shared" ref="N66" si="759">$H66*M66</f>
        <v>0</v>
      </c>
      <c r="O66" s="250"/>
      <c r="P66" s="227">
        <f t="shared" ref="P66" si="760">$H66*O66</f>
        <v>0</v>
      </c>
      <c r="Q66" s="250"/>
      <c r="R66" s="227">
        <f t="shared" ref="R66" si="761">$H66*Q66</f>
        <v>0</v>
      </c>
      <c r="S66" s="250"/>
      <c r="T66" s="227">
        <f t="shared" ref="T66" si="762">$H66*S66</f>
        <v>0</v>
      </c>
      <c r="U66" s="250"/>
      <c r="V66" s="227">
        <f t="shared" ref="V66" si="763">$H66*U66</f>
        <v>0</v>
      </c>
      <c r="W66" s="250"/>
      <c r="X66" s="227">
        <f t="shared" ref="X66" si="764">$H66*W66</f>
        <v>0</v>
      </c>
      <c r="Y66" s="250"/>
      <c r="Z66" s="227">
        <f t="shared" ref="Z66" si="765">$H66*Y66</f>
        <v>0</v>
      </c>
      <c r="AA66" s="250"/>
      <c r="AB66" s="227">
        <f t="shared" ref="AB66" si="766">$H66*AA66</f>
        <v>0</v>
      </c>
      <c r="AC66" s="250"/>
      <c r="AD66" s="227">
        <f t="shared" ref="AD66" si="767">$H66*AC66</f>
        <v>0</v>
      </c>
      <c r="AE66" s="250"/>
      <c r="AF66" s="227">
        <f t="shared" ref="AF66" si="768">$H66*AE66</f>
        <v>0</v>
      </c>
      <c r="AG66" s="250"/>
      <c r="AH66" s="227">
        <f t="shared" ref="AH66" si="769">$H66*AG66</f>
        <v>0</v>
      </c>
      <c r="AI66" s="250"/>
      <c r="AJ66" s="227">
        <f t="shared" ref="AJ66" si="770">$H66*AI66</f>
        <v>0</v>
      </c>
      <c r="AK66" s="250"/>
      <c r="AL66" s="227">
        <f t="shared" ref="AL66" si="771">$H66*AK66</f>
        <v>0</v>
      </c>
      <c r="AM66" s="250"/>
      <c r="AN66" s="227">
        <f t="shared" ref="AN66" si="772">$H66*AM66</f>
        <v>0</v>
      </c>
      <c r="AO66" s="250"/>
      <c r="AP66" s="227">
        <f t="shared" ref="AP66" si="773">$H66*AO66</f>
        <v>0</v>
      </c>
      <c r="AQ66" s="250"/>
      <c r="AR66" s="227">
        <f t="shared" ref="AR66" si="774">$H66*AQ66</f>
        <v>0</v>
      </c>
      <c r="AS66" s="250"/>
      <c r="AT66" s="227">
        <f t="shared" ref="AT66" si="775">$H66*AS66</f>
        <v>0</v>
      </c>
      <c r="AU66" s="250"/>
      <c r="AV66" s="227">
        <f t="shared" ref="AV66" si="776">$H66*AU66</f>
        <v>0</v>
      </c>
      <c r="AW66" s="250"/>
      <c r="AX66" s="227">
        <f t="shared" ref="AX66" si="777">$H66*AW66</f>
        <v>0</v>
      </c>
      <c r="AY66" s="250"/>
      <c r="AZ66" s="227">
        <f t="shared" ref="AZ66" si="778">$H66*AY66</f>
        <v>0</v>
      </c>
      <c r="BA66" s="250"/>
      <c r="BB66" s="227">
        <f t="shared" ref="BB66" si="779">$H66*BA66</f>
        <v>0</v>
      </c>
      <c r="BC66" s="250"/>
      <c r="BD66" s="227">
        <f t="shared" ref="BD66" si="780">$H66*BC66</f>
        <v>0</v>
      </c>
      <c r="BE66" s="250"/>
      <c r="BF66" s="227">
        <f t="shared" ref="BF66" si="781">$H66*BE66</f>
        <v>0</v>
      </c>
      <c r="BG66" s="250"/>
      <c r="BH66" s="227">
        <f t="shared" ref="BH66" si="782">$H66*BG66</f>
        <v>0</v>
      </c>
      <c r="BI66" s="250"/>
      <c r="BJ66" s="227">
        <f t="shared" ref="BJ66" si="783">$H66*BI66</f>
        <v>0</v>
      </c>
      <c r="BK66" s="250"/>
      <c r="BL66" s="227">
        <f t="shared" ref="BL66" si="784">$H66*BK66</f>
        <v>0</v>
      </c>
      <c r="BM66" s="250"/>
      <c r="BN66" s="227">
        <f t="shared" ref="BN66" si="785">$H66*BM66</f>
        <v>0</v>
      </c>
      <c r="BO66" s="250"/>
      <c r="BP66" s="228">
        <f t="shared" si="521"/>
        <v>0</v>
      </c>
      <c r="BU66" s="202"/>
      <c r="BV66" s="203"/>
      <c r="BW66" s="203"/>
      <c r="BX66" s="204"/>
      <c r="BY66" s="279"/>
      <c r="BZ66" s="205"/>
      <c r="CA66" s="206" t="str">
        <f t="shared" si="562"/>
        <v/>
      </c>
      <c r="CB66" s="247"/>
      <c r="CC66" s="250"/>
      <c r="CD66" s="227">
        <f t="shared" si="522"/>
        <v>0</v>
      </c>
      <c r="CE66" s="250"/>
      <c r="CF66" s="227">
        <f t="shared" si="523"/>
        <v>0</v>
      </c>
      <c r="CG66" s="250"/>
      <c r="CH66" s="227">
        <f t="shared" si="524"/>
        <v>0</v>
      </c>
      <c r="CI66" s="250"/>
      <c r="CJ66" s="227">
        <f t="shared" si="525"/>
        <v>0</v>
      </c>
      <c r="CK66" s="250"/>
      <c r="CL66" s="227">
        <f t="shared" si="526"/>
        <v>0</v>
      </c>
      <c r="CM66" s="250"/>
      <c r="CN66" s="227">
        <f t="shared" si="527"/>
        <v>0</v>
      </c>
      <c r="CO66" s="250"/>
      <c r="CP66" s="227">
        <f t="shared" si="528"/>
        <v>0</v>
      </c>
      <c r="CQ66" s="250"/>
      <c r="CR66" s="227">
        <f t="shared" si="529"/>
        <v>0</v>
      </c>
      <c r="CS66" s="250"/>
      <c r="CT66" s="227">
        <f t="shared" si="530"/>
        <v>0</v>
      </c>
      <c r="CU66" s="250"/>
      <c r="CV66" s="228">
        <f t="shared" si="531"/>
        <v>0</v>
      </c>
    </row>
    <row r="67" spans="1:101" ht="21" customHeight="1" x14ac:dyDescent="0.55000000000000004">
      <c r="A67" s="202"/>
      <c r="B67" s="203"/>
      <c r="C67" s="203"/>
      <c r="D67" s="204"/>
      <c r="E67" s="580"/>
      <c r="F67" s="581"/>
      <c r="G67" s="582" t="str">
        <f t="shared" si="532"/>
        <v/>
      </c>
      <c r="H67" s="247"/>
      <c r="I67" s="250"/>
      <c r="J67" s="227">
        <f t="shared" si="533"/>
        <v>0</v>
      </c>
      <c r="K67" s="250"/>
      <c r="L67" s="227">
        <f t="shared" ref="L67" si="786">$H67*K67</f>
        <v>0</v>
      </c>
      <c r="M67" s="250"/>
      <c r="N67" s="227">
        <f t="shared" ref="N67" si="787">$H67*M67</f>
        <v>0</v>
      </c>
      <c r="O67" s="250"/>
      <c r="P67" s="227">
        <f t="shared" ref="P67" si="788">$H67*O67</f>
        <v>0</v>
      </c>
      <c r="Q67" s="250"/>
      <c r="R67" s="227">
        <f t="shared" ref="R67" si="789">$H67*Q67</f>
        <v>0</v>
      </c>
      <c r="S67" s="250"/>
      <c r="T67" s="227">
        <f t="shared" ref="T67" si="790">$H67*S67</f>
        <v>0</v>
      </c>
      <c r="U67" s="250"/>
      <c r="V67" s="227">
        <f t="shared" ref="V67" si="791">$H67*U67</f>
        <v>0</v>
      </c>
      <c r="W67" s="250"/>
      <c r="X67" s="227">
        <f t="shared" ref="X67" si="792">$H67*W67</f>
        <v>0</v>
      </c>
      <c r="Y67" s="250"/>
      <c r="Z67" s="227">
        <f t="shared" ref="Z67" si="793">$H67*Y67</f>
        <v>0</v>
      </c>
      <c r="AA67" s="250"/>
      <c r="AB67" s="227">
        <f t="shared" ref="AB67" si="794">$H67*AA67</f>
        <v>0</v>
      </c>
      <c r="AC67" s="250"/>
      <c r="AD67" s="227">
        <f t="shared" ref="AD67" si="795">$H67*AC67</f>
        <v>0</v>
      </c>
      <c r="AE67" s="250"/>
      <c r="AF67" s="227">
        <f t="shared" ref="AF67" si="796">$H67*AE67</f>
        <v>0</v>
      </c>
      <c r="AG67" s="250"/>
      <c r="AH67" s="227">
        <f t="shared" ref="AH67" si="797">$H67*AG67</f>
        <v>0</v>
      </c>
      <c r="AI67" s="250"/>
      <c r="AJ67" s="227">
        <f t="shared" ref="AJ67" si="798">$H67*AI67</f>
        <v>0</v>
      </c>
      <c r="AK67" s="250"/>
      <c r="AL67" s="227">
        <f t="shared" ref="AL67" si="799">$H67*AK67</f>
        <v>0</v>
      </c>
      <c r="AM67" s="250"/>
      <c r="AN67" s="227">
        <f t="shared" ref="AN67" si="800">$H67*AM67</f>
        <v>0</v>
      </c>
      <c r="AO67" s="250"/>
      <c r="AP67" s="227">
        <f t="shared" ref="AP67" si="801">$H67*AO67</f>
        <v>0</v>
      </c>
      <c r="AQ67" s="250"/>
      <c r="AR67" s="227">
        <f t="shared" ref="AR67" si="802">$H67*AQ67</f>
        <v>0</v>
      </c>
      <c r="AS67" s="250"/>
      <c r="AT67" s="227">
        <f t="shared" ref="AT67" si="803">$H67*AS67</f>
        <v>0</v>
      </c>
      <c r="AU67" s="250"/>
      <c r="AV67" s="227">
        <f t="shared" ref="AV67" si="804">$H67*AU67</f>
        <v>0</v>
      </c>
      <c r="AW67" s="250"/>
      <c r="AX67" s="227">
        <f t="shared" ref="AX67" si="805">$H67*AW67</f>
        <v>0</v>
      </c>
      <c r="AY67" s="250"/>
      <c r="AZ67" s="227">
        <f t="shared" ref="AZ67" si="806">$H67*AY67</f>
        <v>0</v>
      </c>
      <c r="BA67" s="250"/>
      <c r="BB67" s="227">
        <f t="shared" ref="BB67" si="807">$H67*BA67</f>
        <v>0</v>
      </c>
      <c r="BC67" s="250"/>
      <c r="BD67" s="227">
        <f t="shared" ref="BD67" si="808">$H67*BC67</f>
        <v>0</v>
      </c>
      <c r="BE67" s="250"/>
      <c r="BF67" s="227">
        <f t="shared" ref="BF67" si="809">$H67*BE67</f>
        <v>0</v>
      </c>
      <c r="BG67" s="250"/>
      <c r="BH67" s="227">
        <f t="shared" ref="BH67" si="810">$H67*BG67</f>
        <v>0</v>
      </c>
      <c r="BI67" s="250"/>
      <c r="BJ67" s="227">
        <f t="shared" ref="BJ67" si="811">$H67*BI67</f>
        <v>0</v>
      </c>
      <c r="BK67" s="250"/>
      <c r="BL67" s="227">
        <f t="shared" ref="BL67" si="812">$H67*BK67</f>
        <v>0</v>
      </c>
      <c r="BM67" s="250"/>
      <c r="BN67" s="227">
        <f t="shared" ref="BN67" si="813">$H67*BM67</f>
        <v>0</v>
      </c>
      <c r="BO67" s="250"/>
      <c r="BP67" s="228">
        <f t="shared" si="521"/>
        <v>0</v>
      </c>
      <c r="BU67" s="202"/>
      <c r="BV67" s="203"/>
      <c r="BW67" s="203"/>
      <c r="BX67" s="204"/>
      <c r="BY67" s="279"/>
      <c r="BZ67" s="205"/>
      <c r="CA67" s="206" t="str">
        <f t="shared" si="562"/>
        <v/>
      </c>
      <c r="CB67" s="247"/>
      <c r="CC67" s="250"/>
      <c r="CD67" s="227">
        <f t="shared" si="522"/>
        <v>0</v>
      </c>
      <c r="CE67" s="250"/>
      <c r="CF67" s="227">
        <f t="shared" si="523"/>
        <v>0</v>
      </c>
      <c r="CG67" s="250"/>
      <c r="CH67" s="227">
        <f t="shared" si="524"/>
        <v>0</v>
      </c>
      <c r="CI67" s="250"/>
      <c r="CJ67" s="227">
        <f t="shared" si="525"/>
        <v>0</v>
      </c>
      <c r="CK67" s="250"/>
      <c r="CL67" s="227">
        <f t="shared" si="526"/>
        <v>0</v>
      </c>
      <c r="CM67" s="250"/>
      <c r="CN67" s="227">
        <f t="shared" si="527"/>
        <v>0</v>
      </c>
      <c r="CO67" s="250"/>
      <c r="CP67" s="227">
        <f t="shared" si="528"/>
        <v>0</v>
      </c>
      <c r="CQ67" s="250"/>
      <c r="CR67" s="227">
        <f t="shared" si="529"/>
        <v>0</v>
      </c>
      <c r="CS67" s="250"/>
      <c r="CT67" s="227">
        <f t="shared" si="530"/>
        <v>0</v>
      </c>
      <c r="CU67" s="250"/>
      <c r="CV67" s="228">
        <f t="shared" si="531"/>
        <v>0</v>
      </c>
    </row>
    <row r="68" spans="1:101" ht="21" customHeight="1" x14ac:dyDescent="0.55000000000000004">
      <c r="A68" s="202"/>
      <c r="B68" s="203"/>
      <c r="C68" s="203"/>
      <c r="D68" s="204"/>
      <c r="E68" s="580"/>
      <c r="F68" s="581"/>
      <c r="G68" s="582" t="str">
        <f t="shared" si="532"/>
        <v/>
      </c>
      <c r="H68" s="247"/>
      <c r="I68" s="250"/>
      <c r="J68" s="227">
        <f t="shared" si="533"/>
        <v>0</v>
      </c>
      <c r="K68" s="250"/>
      <c r="L68" s="227">
        <f t="shared" ref="L68" si="814">$H68*K68</f>
        <v>0</v>
      </c>
      <c r="M68" s="250"/>
      <c r="N68" s="227">
        <f t="shared" ref="N68" si="815">$H68*M68</f>
        <v>0</v>
      </c>
      <c r="O68" s="250"/>
      <c r="P68" s="227">
        <f t="shared" ref="P68" si="816">$H68*O68</f>
        <v>0</v>
      </c>
      <c r="Q68" s="250"/>
      <c r="R68" s="227">
        <f t="shared" ref="R68" si="817">$H68*Q68</f>
        <v>0</v>
      </c>
      <c r="S68" s="250"/>
      <c r="T68" s="227">
        <f t="shared" ref="T68" si="818">$H68*S68</f>
        <v>0</v>
      </c>
      <c r="U68" s="250"/>
      <c r="V68" s="227">
        <f t="shared" ref="V68" si="819">$H68*U68</f>
        <v>0</v>
      </c>
      <c r="W68" s="250"/>
      <c r="X68" s="227">
        <f t="shared" ref="X68" si="820">$H68*W68</f>
        <v>0</v>
      </c>
      <c r="Y68" s="250"/>
      <c r="Z68" s="227">
        <f t="shared" ref="Z68" si="821">$H68*Y68</f>
        <v>0</v>
      </c>
      <c r="AA68" s="250"/>
      <c r="AB68" s="227">
        <f t="shared" ref="AB68" si="822">$H68*AA68</f>
        <v>0</v>
      </c>
      <c r="AC68" s="250"/>
      <c r="AD68" s="227">
        <f t="shared" ref="AD68" si="823">$H68*AC68</f>
        <v>0</v>
      </c>
      <c r="AE68" s="250"/>
      <c r="AF68" s="227">
        <f t="shared" ref="AF68" si="824">$H68*AE68</f>
        <v>0</v>
      </c>
      <c r="AG68" s="250"/>
      <c r="AH68" s="227">
        <f t="shared" ref="AH68" si="825">$H68*AG68</f>
        <v>0</v>
      </c>
      <c r="AI68" s="250"/>
      <c r="AJ68" s="227">
        <f t="shared" ref="AJ68" si="826">$H68*AI68</f>
        <v>0</v>
      </c>
      <c r="AK68" s="250"/>
      <c r="AL68" s="227">
        <f t="shared" ref="AL68" si="827">$H68*AK68</f>
        <v>0</v>
      </c>
      <c r="AM68" s="250"/>
      <c r="AN68" s="227">
        <f t="shared" ref="AN68" si="828">$H68*AM68</f>
        <v>0</v>
      </c>
      <c r="AO68" s="250"/>
      <c r="AP68" s="227">
        <f t="shared" ref="AP68" si="829">$H68*AO68</f>
        <v>0</v>
      </c>
      <c r="AQ68" s="250"/>
      <c r="AR68" s="227">
        <f t="shared" ref="AR68" si="830">$H68*AQ68</f>
        <v>0</v>
      </c>
      <c r="AS68" s="250"/>
      <c r="AT68" s="227">
        <f t="shared" ref="AT68" si="831">$H68*AS68</f>
        <v>0</v>
      </c>
      <c r="AU68" s="250"/>
      <c r="AV68" s="227">
        <f t="shared" ref="AV68" si="832">$H68*AU68</f>
        <v>0</v>
      </c>
      <c r="AW68" s="250"/>
      <c r="AX68" s="227">
        <f t="shared" ref="AX68" si="833">$H68*AW68</f>
        <v>0</v>
      </c>
      <c r="AY68" s="250"/>
      <c r="AZ68" s="227">
        <f t="shared" ref="AZ68" si="834">$H68*AY68</f>
        <v>0</v>
      </c>
      <c r="BA68" s="250"/>
      <c r="BB68" s="227">
        <f t="shared" ref="BB68" si="835">$H68*BA68</f>
        <v>0</v>
      </c>
      <c r="BC68" s="250"/>
      <c r="BD68" s="227">
        <f t="shared" ref="BD68" si="836">$H68*BC68</f>
        <v>0</v>
      </c>
      <c r="BE68" s="250"/>
      <c r="BF68" s="227">
        <f t="shared" ref="BF68" si="837">$H68*BE68</f>
        <v>0</v>
      </c>
      <c r="BG68" s="250"/>
      <c r="BH68" s="227">
        <f t="shared" ref="BH68" si="838">$H68*BG68</f>
        <v>0</v>
      </c>
      <c r="BI68" s="250"/>
      <c r="BJ68" s="227">
        <f t="shared" ref="BJ68" si="839">$H68*BI68</f>
        <v>0</v>
      </c>
      <c r="BK68" s="250"/>
      <c r="BL68" s="227">
        <f t="shared" ref="BL68" si="840">$H68*BK68</f>
        <v>0</v>
      </c>
      <c r="BM68" s="250"/>
      <c r="BN68" s="227">
        <f t="shared" ref="BN68" si="841">$H68*BM68</f>
        <v>0</v>
      </c>
      <c r="BO68" s="250"/>
      <c r="BP68" s="228">
        <f t="shared" si="521"/>
        <v>0</v>
      </c>
      <c r="BU68" s="202"/>
      <c r="BV68" s="203"/>
      <c r="BW68" s="203"/>
      <c r="BX68" s="204"/>
      <c r="BY68" s="279"/>
      <c r="BZ68" s="205"/>
      <c r="CA68" s="206" t="str">
        <f t="shared" si="562"/>
        <v/>
      </c>
      <c r="CB68" s="247"/>
      <c r="CC68" s="250"/>
      <c r="CD68" s="227">
        <f t="shared" si="522"/>
        <v>0</v>
      </c>
      <c r="CE68" s="250"/>
      <c r="CF68" s="227">
        <f t="shared" si="523"/>
        <v>0</v>
      </c>
      <c r="CG68" s="250"/>
      <c r="CH68" s="227">
        <f t="shared" si="524"/>
        <v>0</v>
      </c>
      <c r="CI68" s="250"/>
      <c r="CJ68" s="227">
        <f t="shared" si="525"/>
        <v>0</v>
      </c>
      <c r="CK68" s="250"/>
      <c r="CL68" s="227">
        <f t="shared" si="526"/>
        <v>0</v>
      </c>
      <c r="CM68" s="250"/>
      <c r="CN68" s="227">
        <f t="shared" si="527"/>
        <v>0</v>
      </c>
      <c r="CO68" s="250"/>
      <c r="CP68" s="227">
        <f t="shared" si="528"/>
        <v>0</v>
      </c>
      <c r="CQ68" s="250"/>
      <c r="CR68" s="227">
        <f t="shared" si="529"/>
        <v>0</v>
      </c>
      <c r="CS68" s="250"/>
      <c r="CT68" s="227">
        <f t="shared" si="530"/>
        <v>0</v>
      </c>
      <c r="CU68" s="250"/>
      <c r="CV68" s="228">
        <f t="shared" si="531"/>
        <v>0</v>
      </c>
    </row>
    <row r="69" spans="1:101" ht="21" customHeight="1" x14ac:dyDescent="0.55000000000000004">
      <c r="A69" s="202"/>
      <c r="B69" s="203"/>
      <c r="C69" s="203"/>
      <c r="D69" s="204"/>
      <c r="E69" s="580"/>
      <c r="F69" s="581"/>
      <c r="G69" s="582" t="str">
        <f t="shared" si="532"/>
        <v/>
      </c>
      <c r="H69" s="247"/>
      <c r="I69" s="250"/>
      <c r="J69" s="227">
        <f t="shared" si="533"/>
        <v>0</v>
      </c>
      <c r="K69" s="250"/>
      <c r="L69" s="227">
        <f t="shared" ref="L69" si="842">$H69*K69</f>
        <v>0</v>
      </c>
      <c r="M69" s="250"/>
      <c r="N69" s="227">
        <f t="shared" ref="N69" si="843">$H69*M69</f>
        <v>0</v>
      </c>
      <c r="O69" s="250"/>
      <c r="P69" s="227">
        <f t="shared" ref="P69" si="844">$H69*O69</f>
        <v>0</v>
      </c>
      <c r="Q69" s="250"/>
      <c r="R69" s="227">
        <f t="shared" ref="R69" si="845">$H69*Q69</f>
        <v>0</v>
      </c>
      <c r="S69" s="250"/>
      <c r="T69" s="227">
        <f t="shared" ref="T69" si="846">$H69*S69</f>
        <v>0</v>
      </c>
      <c r="U69" s="250"/>
      <c r="V69" s="227">
        <f t="shared" ref="V69" si="847">$H69*U69</f>
        <v>0</v>
      </c>
      <c r="W69" s="250"/>
      <c r="X69" s="227">
        <f t="shared" ref="X69" si="848">$H69*W69</f>
        <v>0</v>
      </c>
      <c r="Y69" s="250"/>
      <c r="Z69" s="227">
        <f t="shared" ref="Z69" si="849">$H69*Y69</f>
        <v>0</v>
      </c>
      <c r="AA69" s="250"/>
      <c r="AB69" s="227">
        <f t="shared" ref="AB69" si="850">$H69*AA69</f>
        <v>0</v>
      </c>
      <c r="AC69" s="250"/>
      <c r="AD69" s="227">
        <f t="shared" ref="AD69" si="851">$H69*AC69</f>
        <v>0</v>
      </c>
      <c r="AE69" s="250"/>
      <c r="AF69" s="227">
        <f t="shared" ref="AF69" si="852">$H69*AE69</f>
        <v>0</v>
      </c>
      <c r="AG69" s="250"/>
      <c r="AH69" s="227">
        <f t="shared" ref="AH69" si="853">$H69*AG69</f>
        <v>0</v>
      </c>
      <c r="AI69" s="250"/>
      <c r="AJ69" s="227">
        <f t="shared" ref="AJ69" si="854">$H69*AI69</f>
        <v>0</v>
      </c>
      <c r="AK69" s="250"/>
      <c r="AL69" s="227">
        <f t="shared" ref="AL69" si="855">$H69*AK69</f>
        <v>0</v>
      </c>
      <c r="AM69" s="250"/>
      <c r="AN69" s="227">
        <f t="shared" ref="AN69" si="856">$H69*AM69</f>
        <v>0</v>
      </c>
      <c r="AO69" s="250"/>
      <c r="AP69" s="227">
        <f t="shared" ref="AP69" si="857">$H69*AO69</f>
        <v>0</v>
      </c>
      <c r="AQ69" s="250"/>
      <c r="AR69" s="227">
        <f t="shared" ref="AR69" si="858">$H69*AQ69</f>
        <v>0</v>
      </c>
      <c r="AS69" s="250"/>
      <c r="AT69" s="227">
        <f t="shared" ref="AT69" si="859">$H69*AS69</f>
        <v>0</v>
      </c>
      <c r="AU69" s="250"/>
      <c r="AV69" s="227">
        <f t="shared" ref="AV69" si="860">$H69*AU69</f>
        <v>0</v>
      </c>
      <c r="AW69" s="250"/>
      <c r="AX69" s="227">
        <f t="shared" ref="AX69" si="861">$H69*AW69</f>
        <v>0</v>
      </c>
      <c r="AY69" s="250"/>
      <c r="AZ69" s="227">
        <f t="shared" ref="AZ69" si="862">$H69*AY69</f>
        <v>0</v>
      </c>
      <c r="BA69" s="250"/>
      <c r="BB69" s="227">
        <f t="shared" ref="BB69" si="863">$H69*BA69</f>
        <v>0</v>
      </c>
      <c r="BC69" s="250"/>
      <c r="BD69" s="227">
        <f t="shared" ref="BD69" si="864">$H69*BC69</f>
        <v>0</v>
      </c>
      <c r="BE69" s="250"/>
      <c r="BF69" s="227">
        <f t="shared" ref="BF69" si="865">$H69*BE69</f>
        <v>0</v>
      </c>
      <c r="BG69" s="250"/>
      <c r="BH69" s="227">
        <f t="shared" ref="BH69" si="866">$H69*BG69</f>
        <v>0</v>
      </c>
      <c r="BI69" s="250"/>
      <c r="BJ69" s="227">
        <f t="shared" ref="BJ69" si="867">$H69*BI69</f>
        <v>0</v>
      </c>
      <c r="BK69" s="250"/>
      <c r="BL69" s="227">
        <f t="shared" ref="BL69" si="868">$H69*BK69</f>
        <v>0</v>
      </c>
      <c r="BM69" s="250"/>
      <c r="BN69" s="227">
        <f t="shared" ref="BN69" si="869">$H69*BM69</f>
        <v>0</v>
      </c>
      <c r="BO69" s="250"/>
      <c r="BP69" s="228">
        <f t="shared" si="521"/>
        <v>0</v>
      </c>
      <c r="BU69" s="202"/>
      <c r="BV69" s="203"/>
      <c r="BW69" s="203"/>
      <c r="BX69" s="204"/>
      <c r="BY69" s="279"/>
      <c r="BZ69" s="205"/>
      <c r="CA69" s="206" t="str">
        <f t="shared" si="562"/>
        <v/>
      </c>
      <c r="CB69" s="247"/>
      <c r="CC69" s="250"/>
      <c r="CD69" s="227">
        <f t="shared" si="522"/>
        <v>0</v>
      </c>
      <c r="CE69" s="250"/>
      <c r="CF69" s="227">
        <f t="shared" si="523"/>
        <v>0</v>
      </c>
      <c r="CG69" s="250"/>
      <c r="CH69" s="227">
        <f t="shared" si="524"/>
        <v>0</v>
      </c>
      <c r="CI69" s="250"/>
      <c r="CJ69" s="227">
        <f t="shared" si="525"/>
        <v>0</v>
      </c>
      <c r="CK69" s="250"/>
      <c r="CL69" s="227">
        <f t="shared" si="526"/>
        <v>0</v>
      </c>
      <c r="CM69" s="250"/>
      <c r="CN69" s="227">
        <f t="shared" si="527"/>
        <v>0</v>
      </c>
      <c r="CO69" s="250"/>
      <c r="CP69" s="227">
        <f t="shared" si="528"/>
        <v>0</v>
      </c>
      <c r="CQ69" s="250"/>
      <c r="CR69" s="227">
        <f t="shared" si="529"/>
        <v>0</v>
      </c>
      <c r="CS69" s="250"/>
      <c r="CT69" s="227">
        <f t="shared" si="530"/>
        <v>0</v>
      </c>
      <c r="CU69" s="250"/>
      <c r="CV69" s="228">
        <f t="shared" si="531"/>
        <v>0</v>
      </c>
    </row>
    <row r="70" spans="1:101" ht="21" customHeight="1" thickBot="1" x14ac:dyDescent="0.6">
      <c r="A70" s="207"/>
      <c r="B70" s="208"/>
      <c r="C70" s="208"/>
      <c r="D70" s="209"/>
      <c r="E70" s="583"/>
      <c r="F70" s="584"/>
      <c r="G70" s="585" t="str">
        <f t="shared" si="532"/>
        <v/>
      </c>
      <c r="H70" s="248"/>
      <c r="I70" s="251"/>
      <c r="J70" s="230">
        <f t="shared" si="533"/>
        <v>0</v>
      </c>
      <c r="K70" s="251"/>
      <c r="L70" s="230">
        <f t="shared" ref="L70" si="870">$H70*K70</f>
        <v>0</v>
      </c>
      <c r="M70" s="251"/>
      <c r="N70" s="230">
        <f t="shared" ref="N70" si="871">$H70*M70</f>
        <v>0</v>
      </c>
      <c r="O70" s="251"/>
      <c r="P70" s="230">
        <f t="shared" ref="P70" si="872">$H70*O70</f>
        <v>0</v>
      </c>
      <c r="Q70" s="251"/>
      <c r="R70" s="230">
        <f t="shared" ref="R70" si="873">$H70*Q70</f>
        <v>0</v>
      </c>
      <c r="S70" s="251"/>
      <c r="T70" s="230">
        <f t="shared" ref="T70" si="874">$H70*S70</f>
        <v>0</v>
      </c>
      <c r="U70" s="251"/>
      <c r="V70" s="227">
        <f t="shared" ref="V70" si="875">$H70*U70</f>
        <v>0</v>
      </c>
      <c r="W70" s="251"/>
      <c r="X70" s="230">
        <f t="shared" ref="X70" si="876">$H70*W70</f>
        <v>0</v>
      </c>
      <c r="Y70" s="251"/>
      <c r="Z70" s="230">
        <f t="shared" ref="Z70" si="877">$H70*Y70</f>
        <v>0</v>
      </c>
      <c r="AA70" s="251"/>
      <c r="AB70" s="230">
        <f t="shared" ref="AB70" si="878">$H70*AA70</f>
        <v>0</v>
      </c>
      <c r="AC70" s="251"/>
      <c r="AD70" s="230">
        <f t="shared" ref="AD70" si="879">$H70*AC70</f>
        <v>0</v>
      </c>
      <c r="AE70" s="251"/>
      <c r="AF70" s="230">
        <f t="shared" ref="AF70" si="880">$H70*AE70</f>
        <v>0</v>
      </c>
      <c r="AG70" s="251"/>
      <c r="AH70" s="230">
        <f t="shared" ref="AH70" si="881">$H70*AG70</f>
        <v>0</v>
      </c>
      <c r="AI70" s="251"/>
      <c r="AJ70" s="227">
        <f t="shared" ref="AJ70" si="882">$H70*AI70</f>
        <v>0</v>
      </c>
      <c r="AK70" s="251"/>
      <c r="AL70" s="230">
        <f t="shared" ref="AL70" si="883">$H70*AK70</f>
        <v>0</v>
      </c>
      <c r="AM70" s="251"/>
      <c r="AN70" s="230">
        <f t="shared" ref="AN70" si="884">$H70*AM70</f>
        <v>0</v>
      </c>
      <c r="AO70" s="251"/>
      <c r="AP70" s="230">
        <f t="shared" ref="AP70" si="885">$H70*AO70</f>
        <v>0</v>
      </c>
      <c r="AQ70" s="251"/>
      <c r="AR70" s="230">
        <f t="shared" ref="AR70" si="886">$H70*AQ70</f>
        <v>0</v>
      </c>
      <c r="AS70" s="251"/>
      <c r="AT70" s="230">
        <f t="shared" ref="AT70" si="887">$H70*AS70</f>
        <v>0</v>
      </c>
      <c r="AU70" s="251"/>
      <c r="AV70" s="230">
        <f t="shared" ref="AV70" si="888">$H70*AU70</f>
        <v>0</v>
      </c>
      <c r="AW70" s="251"/>
      <c r="AX70" s="230">
        <f t="shared" ref="AX70" si="889">$H70*AW70</f>
        <v>0</v>
      </c>
      <c r="AY70" s="251"/>
      <c r="AZ70" s="230">
        <f t="shared" ref="AZ70" si="890">$H70*AY70</f>
        <v>0</v>
      </c>
      <c r="BA70" s="251"/>
      <c r="BB70" s="230">
        <f t="shared" ref="BB70" si="891">$H70*BA70</f>
        <v>0</v>
      </c>
      <c r="BC70" s="251"/>
      <c r="BD70" s="230">
        <f t="shared" ref="BD70" si="892">$H70*BC70</f>
        <v>0</v>
      </c>
      <c r="BE70" s="251"/>
      <c r="BF70" s="230">
        <f t="shared" ref="BF70" si="893">$H70*BE70</f>
        <v>0</v>
      </c>
      <c r="BG70" s="251"/>
      <c r="BH70" s="227">
        <f t="shared" ref="BH70" si="894">$H70*BG70</f>
        <v>0</v>
      </c>
      <c r="BI70" s="251"/>
      <c r="BJ70" s="230">
        <f t="shared" ref="BJ70" si="895">$H70*BI70</f>
        <v>0</v>
      </c>
      <c r="BK70" s="251"/>
      <c r="BL70" s="230">
        <f t="shared" ref="BL70" si="896">$H70*BK70</f>
        <v>0</v>
      </c>
      <c r="BM70" s="251"/>
      <c r="BN70" s="230">
        <f t="shared" ref="BN70" si="897">$H70*BM70</f>
        <v>0</v>
      </c>
      <c r="BO70" s="251"/>
      <c r="BP70" s="232">
        <f t="shared" si="521"/>
        <v>0</v>
      </c>
      <c r="BU70" s="207"/>
      <c r="BV70" s="208"/>
      <c r="BW70" s="208"/>
      <c r="BX70" s="209"/>
      <c r="BY70" s="280"/>
      <c r="BZ70" s="210"/>
      <c r="CA70" s="211" t="str">
        <f t="shared" si="562"/>
        <v/>
      </c>
      <c r="CB70" s="248"/>
      <c r="CC70" s="251"/>
      <c r="CD70" s="230">
        <f t="shared" si="522"/>
        <v>0</v>
      </c>
      <c r="CE70" s="251"/>
      <c r="CF70" s="230">
        <f t="shared" si="523"/>
        <v>0</v>
      </c>
      <c r="CG70" s="251"/>
      <c r="CH70" s="230">
        <f t="shared" si="524"/>
        <v>0</v>
      </c>
      <c r="CI70" s="251"/>
      <c r="CJ70" s="230">
        <f t="shared" si="525"/>
        <v>0</v>
      </c>
      <c r="CK70" s="251"/>
      <c r="CL70" s="230">
        <f t="shared" si="526"/>
        <v>0</v>
      </c>
      <c r="CM70" s="251"/>
      <c r="CN70" s="227">
        <f t="shared" si="527"/>
        <v>0</v>
      </c>
      <c r="CO70" s="251"/>
      <c r="CP70" s="230">
        <f t="shared" si="528"/>
        <v>0</v>
      </c>
      <c r="CQ70" s="251"/>
      <c r="CR70" s="230">
        <f t="shared" si="529"/>
        <v>0</v>
      </c>
      <c r="CS70" s="251"/>
      <c r="CT70" s="230">
        <f t="shared" si="530"/>
        <v>0</v>
      </c>
      <c r="CU70" s="251"/>
      <c r="CV70" s="232">
        <f t="shared" si="531"/>
        <v>0</v>
      </c>
    </row>
    <row r="71" spans="1:101" ht="15.65" customHeight="1" thickTop="1" x14ac:dyDescent="0.55000000000000004">
      <c r="A71" s="798" t="s">
        <v>284</v>
      </c>
      <c r="B71" s="799"/>
      <c r="C71" s="799"/>
      <c r="D71" s="799"/>
      <c r="E71" s="799"/>
      <c r="F71" s="799"/>
      <c r="G71" s="799"/>
      <c r="H71" s="800"/>
      <c r="I71" s="252"/>
      <c r="J71" s="200">
        <f>SUM(J57:J70)</f>
        <v>0</v>
      </c>
      <c r="K71" s="252"/>
      <c r="L71" s="200">
        <f>SUM(L57:L70)</f>
        <v>0</v>
      </c>
      <c r="M71" s="252"/>
      <c r="N71" s="200">
        <f>SUM(N57:N70)</f>
        <v>0</v>
      </c>
      <c r="O71" s="252"/>
      <c r="P71" s="200">
        <f>SUM(P57:P70)</f>
        <v>0</v>
      </c>
      <c r="Q71" s="252"/>
      <c r="R71" s="200">
        <f>SUM(R57:R70)</f>
        <v>0</v>
      </c>
      <c r="S71" s="252"/>
      <c r="T71" s="200">
        <f>SUM(T57:T70)</f>
        <v>0</v>
      </c>
      <c r="U71" s="252"/>
      <c r="V71" s="200">
        <f>SUM(V57:V70)</f>
        <v>0</v>
      </c>
      <c r="W71" s="252"/>
      <c r="X71" s="200">
        <f>SUM(X57:X70)</f>
        <v>0</v>
      </c>
      <c r="Y71" s="252"/>
      <c r="Z71" s="200">
        <f>SUM(Z57:Z70)</f>
        <v>0</v>
      </c>
      <c r="AA71" s="252"/>
      <c r="AB71" s="200">
        <f>SUM(AB57:AB70)</f>
        <v>0</v>
      </c>
      <c r="AC71" s="252"/>
      <c r="AD71" s="200">
        <f>SUM(AD57:AD70)</f>
        <v>0</v>
      </c>
      <c r="AE71" s="252"/>
      <c r="AF71" s="200">
        <f>SUM(AF57:AF70)</f>
        <v>0</v>
      </c>
      <c r="AG71" s="252"/>
      <c r="AH71" s="200">
        <f>SUM(AH57:AH70)</f>
        <v>0</v>
      </c>
      <c r="AI71" s="252"/>
      <c r="AJ71" s="200">
        <f>SUM(AJ57:AJ70)</f>
        <v>0</v>
      </c>
      <c r="AK71" s="252"/>
      <c r="AL71" s="200">
        <f>SUM(AL57:AL70)</f>
        <v>0</v>
      </c>
      <c r="AM71" s="252"/>
      <c r="AN71" s="200">
        <f>SUM(AN57:AN70)</f>
        <v>0</v>
      </c>
      <c r="AO71" s="252"/>
      <c r="AP71" s="200">
        <f>SUM(AP57:AP70)</f>
        <v>0</v>
      </c>
      <c r="AQ71" s="252"/>
      <c r="AR71" s="200">
        <f>SUM(AR57:AR70)</f>
        <v>0</v>
      </c>
      <c r="AS71" s="252"/>
      <c r="AT71" s="200">
        <f>SUM(AT57:AT70)</f>
        <v>0</v>
      </c>
      <c r="AU71" s="252"/>
      <c r="AV71" s="200">
        <f>SUM(AV57:AV70)</f>
        <v>0</v>
      </c>
      <c r="AW71" s="252"/>
      <c r="AX71" s="200">
        <f>SUM(AX57:AX70)</f>
        <v>0</v>
      </c>
      <c r="AY71" s="252"/>
      <c r="AZ71" s="200">
        <f>SUM(AZ57:AZ70)</f>
        <v>0</v>
      </c>
      <c r="BA71" s="252"/>
      <c r="BB71" s="200">
        <f>SUM(BB57:BB70)</f>
        <v>0</v>
      </c>
      <c r="BC71" s="252"/>
      <c r="BD71" s="200">
        <f>SUM(BD57:BD70)</f>
        <v>0</v>
      </c>
      <c r="BE71" s="252"/>
      <c r="BF71" s="200">
        <f>SUM(BF57:BF70)</f>
        <v>0</v>
      </c>
      <c r="BG71" s="252"/>
      <c r="BH71" s="200">
        <f>SUM(BH57:BH70)</f>
        <v>0</v>
      </c>
      <c r="BI71" s="252"/>
      <c r="BJ71" s="200">
        <f>SUM(BJ57:BJ70)</f>
        <v>0</v>
      </c>
      <c r="BK71" s="252"/>
      <c r="BL71" s="200">
        <f>SUM(BL57:BL70)</f>
        <v>0</v>
      </c>
      <c r="BM71" s="252"/>
      <c r="BN71" s="200">
        <f>SUM(BN57:BN70)</f>
        <v>0</v>
      </c>
      <c r="BO71" s="252"/>
      <c r="BP71" s="201">
        <f>SUM(BP57:BP70)</f>
        <v>0</v>
      </c>
      <c r="BU71" s="798" t="s">
        <v>284</v>
      </c>
      <c r="BV71" s="799"/>
      <c r="BW71" s="799"/>
      <c r="BX71" s="799"/>
      <c r="BY71" s="799"/>
      <c r="BZ71" s="799"/>
      <c r="CA71" s="799"/>
      <c r="CB71" s="800"/>
      <c r="CC71" s="252"/>
      <c r="CD71" s="200">
        <f>SUM(CD57:CD70)</f>
        <v>210000</v>
      </c>
      <c r="CE71" s="252"/>
      <c r="CF71" s="200">
        <f>SUM(CF57:CF70)</f>
        <v>90000</v>
      </c>
      <c r="CG71" s="252"/>
      <c r="CH71" s="200">
        <f>SUM(CH57:CH70)</f>
        <v>40000</v>
      </c>
      <c r="CI71" s="252"/>
      <c r="CJ71" s="200">
        <f>SUM(CJ57:CJ70)</f>
        <v>45000</v>
      </c>
      <c r="CK71" s="252"/>
      <c r="CL71" s="200">
        <f>SUM(CL57:CL70)</f>
        <v>110000</v>
      </c>
      <c r="CM71" s="252"/>
      <c r="CN71" s="200">
        <f>SUM(CN57:CN70)</f>
        <v>0</v>
      </c>
      <c r="CO71" s="252"/>
      <c r="CP71" s="200">
        <f>SUM(CP57:CP70)</f>
        <v>0</v>
      </c>
      <c r="CQ71" s="252"/>
      <c r="CR71" s="200">
        <f>SUM(CR57:CR70)</f>
        <v>0</v>
      </c>
      <c r="CS71" s="252"/>
      <c r="CT71" s="200">
        <f>SUM(CT57:CT70)</f>
        <v>0</v>
      </c>
      <c r="CU71" s="252"/>
      <c r="CV71" s="201">
        <f>SUM(CV57:CV70)</f>
        <v>0</v>
      </c>
    </row>
    <row r="72" spans="1:101" ht="14" customHeight="1" x14ac:dyDescent="0.55000000000000004">
      <c r="A72" s="178"/>
      <c r="B72" s="178"/>
      <c r="C72" s="178"/>
      <c r="D72" s="178"/>
      <c r="E72" s="178"/>
      <c r="F72" s="178"/>
      <c r="G72" s="178"/>
      <c r="H72" s="178"/>
      <c r="I72" s="177"/>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177"/>
      <c r="AN72" s="213"/>
      <c r="AO72" s="213"/>
      <c r="AP72" s="213"/>
      <c r="AQ72" s="213"/>
      <c r="AR72" s="213"/>
      <c r="AS72" s="213"/>
      <c r="AT72" s="213"/>
      <c r="AU72" s="213"/>
      <c r="AV72" s="213"/>
      <c r="AW72" s="177"/>
      <c r="AX72" s="213"/>
      <c r="AY72" s="213"/>
      <c r="AZ72" s="213"/>
      <c r="BA72" s="213"/>
      <c r="BB72" s="213"/>
      <c r="BC72" s="213"/>
      <c r="BD72" s="213"/>
      <c r="BE72" s="213"/>
      <c r="BF72" s="213"/>
      <c r="BG72" s="213"/>
      <c r="BH72" s="213"/>
      <c r="BI72" s="213"/>
      <c r="BJ72" s="213"/>
      <c r="BK72" s="213"/>
      <c r="BL72" s="213"/>
      <c r="BM72" s="213"/>
      <c r="BN72" s="213"/>
      <c r="BO72" s="213"/>
      <c r="BP72" s="213"/>
      <c r="BQ72" s="214"/>
      <c r="BU72" s="178"/>
      <c r="BV72" s="178"/>
      <c r="BW72" s="178"/>
      <c r="BX72" s="178"/>
      <c r="BY72" s="178"/>
      <c r="BZ72" s="178"/>
      <c r="CA72" s="178"/>
      <c r="CB72" s="178"/>
      <c r="CC72" s="177"/>
      <c r="CD72" s="213"/>
      <c r="CE72" s="213"/>
      <c r="CF72" s="213"/>
      <c r="CG72" s="213"/>
      <c r="CH72" s="213"/>
      <c r="CI72" s="213"/>
      <c r="CJ72" s="213"/>
      <c r="CK72" s="213"/>
      <c r="CL72" s="213"/>
      <c r="CM72" s="213"/>
      <c r="CN72" s="213"/>
      <c r="CO72" s="213"/>
      <c r="CP72" s="213"/>
      <c r="CQ72" s="213"/>
      <c r="CR72" s="213"/>
      <c r="CS72" s="213"/>
      <c r="CT72" s="213"/>
      <c r="CU72" s="213"/>
      <c r="CV72" s="213"/>
      <c r="CW72" s="214"/>
    </row>
    <row r="73" spans="1:101" ht="16.25" customHeight="1" x14ac:dyDescent="0.55000000000000004">
      <c r="A73" s="796" t="s">
        <v>324</v>
      </c>
      <c r="B73" s="797"/>
      <c r="C73" s="797"/>
      <c r="D73" s="797"/>
      <c r="E73" s="797"/>
      <c r="F73" s="797"/>
      <c r="G73" s="797"/>
      <c r="H73" s="797"/>
      <c r="I73" s="797"/>
      <c r="J73" s="797"/>
      <c r="K73" s="797"/>
      <c r="L73" s="797"/>
      <c r="M73" s="797"/>
      <c r="N73" s="797"/>
      <c r="O73" s="797"/>
      <c r="P73" s="797"/>
      <c r="Q73" s="797"/>
      <c r="R73" s="797"/>
      <c r="S73" s="797"/>
      <c r="T73" s="797"/>
      <c r="U73" s="797"/>
      <c r="V73" s="797"/>
      <c r="W73" s="797"/>
      <c r="X73" s="797"/>
      <c r="Y73" s="797"/>
      <c r="Z73" s="797"/>
      <c r="AA73" s="797"/>
      <c r="AB73" s="797"/>
      <c r="AC73" s="797"/>
      <c r="AD73" s="797"/>
      <c r="AE73" s="797"/>
      <c r="AF73" s="797"/>
      <c r="AG73" s="797"/>
      <c r="AH73" s="797"/>
      <c r="AI73" s="797"/>
      <c r="AJ73" s="797"/>
      <c r="AK73" s="797"/>
      <c r="AL73" s="797"/>
      <c r="AM73" s="797"/>
      <c r="AN73" s="797"/>
      <c r="AO73" s="797"/>
      <c r="AP73" s="797"/>
      <c r="AQ73" s="797"/>
      <c r="AR73" s="797"/>
      <c r="AS73" s="797"/>
      <c r="AT73" s="797"/>
      <c r="AU73" s="797"/>
      <c r="AV73" s="797"/>
      <c r="AW73" s="797"/>
      <c r="AX73" s="797"/>
      <c r="AY73" s="797"/>
      <c r="AZ73" s="797"/>
      <c r="BA73" s="797"/>
      <c r="BB73" s="797"/>
      <c r="BC73" s="797"/>
      <c r="BD73" s="797"/>
      <c r="BE73" s="797"/>
      <c r="BF73" s="797"/>
      <c r="BG73" s="797"/>
      <c r="BH73" s="797"/>
      <c r="BI73" s="797"/>
      <c r="BJ73" s="797"/>
      <c r="BK73" s="797"/>
      <c r="BL73" s="797"/>
      <c r="BM73" s="797"/>
      <c r="BN73" s="797"/>
      <c r="BO73" s="797"/>
      <c r="BP73" s="810"/>
      <c r="BQ73" s="176"/>
      <c r="BU73" s="796" t="s">
        <v>324</v>
      </c>
      <c r="BV73" s="797"/>
      <c r="BW73" s="797"/>
      <c r="BX73" s="797"/>
      <c r="BY73" s="797"/>
      <c r="BZ73" s="797"/>
      <c r="CA73" s="797"/>
      <c r="CB73" s="797"/>
      <c r="CC73" s="797"/>
      <c r="CD73" s="797"/>
      <c r="CE73" s="797"/>
      <c r="CF73" s="797"/>
      <c r="CG73" s="797"/>
      <c r="CH73" s="797"/>
      <c r="CI73" s="797"/>
      <c r="CJ73" s="797"/>
      <c r="CK73" s="797"/>
      <c r="CL73" s="797"/>
      <c r="CM73" s="797"/>
      <c r="CN73" s="797"/>
      <c r="CO73" s="797"/>
      <c r="CP73" s="797"/>
      <c r="CQ73" s="797"/>
      <c r="CR73" s="797"/>
      <c r="CS73" s="797"/>
      <c r="CT73" s="797"/>
      <c r="CU73" s="797"/>
      <c r="CV73" s="810"/>
      <c r="CW73" s="176"/>
    </row>
    <row r="74" spans="1:101" ht="21" customHeight="1" thickBot="1" x14ac:dyDescent="0.6">
      <c r="A74" s="811" t="s">
        <v>514</v>
      </c>
      <c r="B74" s="812"/>
      <c r="C74" s="812"/>
      <c r="D74" s="812"/>
      <c r="E74" s="339"/>
      <c r="F74" s="339"/>
      <c r="G74" s="339"/>
      <c r="H74" s="352" t="s">
        <v>300</v>
      </c>
      <c r="I74" s="367" t="s">
        <v>282</v>
      </c>
      <c r="J74" s="350" t="s">
        <v>283</v>
      </c>
      <c r="K74" s="367" t="s">
        <v>282</v>
      </c>
      <c r="L74" s="350" t="s">
        <v>283</v>
      </c>
      <c r="M74" s="367" t="s">
        <v>282</v>
      </c>
      <c r="N74" s="350" t="s">
        <v>283</v>
      </c>
      <c r="O74" s="367" t="s">
        <v>282</v>
      </c>
      <c r="P74" s="350" t="s">
        <v>283</v>
      </c>
      <c r="Q74" s="367" t="s">
        <v>282</v>
      </c>
      <c r="R74" s="350" t="s">
        <v>283</v>
      </c>
      <c r="S74" s="367" t="s">
        <v>282</v>
      </c>
      <c r="T74" s="350" t="s">
        <v>283</v>
      </c>
      <c r="U74" s="367" t="s">
        <v>282</v>
      </c>
      <c r="V74" s="350" t="s">
        <v>283</v>
      </c>
      <c r="W74" s="367" t="s">
        <v>282</v>
      </c>
      <c r="X74" s="350" t="s">
        <v>283</v>
      </c>
      <c r="Y74" s="367" t="s">
        <v>282</v>
      </c>
      <c r="Z74" s="350" t="s">
        <v>283</v>
      </c>
      <c r="AA74" s="367" t="s">
        <v>282</v>
      </c>
      <c r="AB74" s="350" t="s">
        <v>283</v>
      </c>
      <c r="AC74" s="367" t="s">
        <v>282</v>
      </c>
      <c r="AD74" s="350" t="s">
        <v>283</v>
      </c>
      <c r="AE74" s="367" t="s">
        <v>282</v>
      </c>
      <c r="AF74" s="350" t="s">
        <v>283</v>
      </c>
      <c r="AG74" s="367" t="s">
        <v>282</v>
      </c>
      <c r="AH74" s="350" t="s">
        <v>283</v>
      </c>
      <c r="AI74" s="367" t="s">
        <v>282</v>
      </c>
      <c r="AJ74" s="350" t="s">
        <v>283</v>
      </c>
      <c r="AK74" s="367" t="s">
        <v>282</v>
      </c>
      <c r="AL74" s="350" t="s">
        <v>283</v>
      </c>
      <c r="AM74" s="367" t="s">
        <v>282</v>
      </c>
      <c r="AN74" s="350" t="s">
        <v>283</v>
      </c>
      <c r="AO74" s="367" t="s">
        <v>282</v>
      </c>
      <c r="AP74" s="350" t="s">
        <v>283</v>
      </c>
      <c r="AQ74" s="367" t="s">
        <v>282</v>
      </c>
      <c r="AR74" s="350" t="s">
        <v>283</v>
      </c>
      <c r="AS74" s="367" t="s">
        <v>282</v>
      </c>
      <c r="AT74" s="350" t="s">
        <v>283</v>
      </c>
      <c r="AU74" s="367" t="s">
        <v>282</v>
      </c>
      <c r="AV74" s="350" t="s">
        <v>283</v>
      </c>
      <c r="AW74" s="367" t="s">
        <v>282</v>
      </c>
      <c r="AX74" s="350" t="s">
        <v>283</v>
      </c>
      <c r="AY74" s="367" t="s">
        <v>282</v>
      </c>
      <c r="AZ74" s="350" t="s">
        <v>283</v>
      </c>
      <c r="BA74" s="367" t="s">
        <v>282</v>
      </c>
      <c r="BB74" s="350" t="s">
        <v>283</v>
      </c>
      <c r="BC74" s="367" t="s">
        <v>282</v>
      </c>
      <c r="BD74" s="350" t="s">
        <v>283</v>
      </c>
      <c r="BE74" s="367" t="s">
        <v>282</v>
      </c>
      <c r="BF74" s="350" t="s">
        <v>283</v>
      </c>
      <c r="BG74" s="367" t="s">
        <v>282</v>
      </c>
      <c r="BH74" s="350" t="s">
        <v>283</v>
      </c>
      <c r="BI74" s="367" t="s">
        <v>282</v>
      </c>
      <c r="BJ74" s="350" t="s">
        <v>283</v>
      </c>
      <c r="BK74" s="367" t="s">
        <v>282</v>
      </c>
      <c r="BL74" s="350" t="s">
        <v>283</v>
      </c>
      <c r="BM74" s="367" t="s">
        <v>282</v>
      </c>
      <c r="BN74" s="350" t="s">
        <v>283</v>
      </c>
      <c r="BO74" s="367" t="s">
        <v>282</v>
      </c>
      <c r="BP74" s="367" t="s">
        <v>283</v>
      </c>
      <c r="BU74" s="811" t="s">
        <v>323</v>
      </c>
      <c r="BV74" s="812"/>
      <c r="BW74" s="812"/>
      <c r="BX74" s="812"/>
      <c r="BY74" s="339"/>
      <c r="BZ74" s="339"/>
      <c r="CA74" s="339"/>
      <c r="CB74" s="352" t="s">
        <v>300</v>
      </c>
      <c r="CC74" s="367" t="s">
        <v>282</v>
      </c>
      <c r="CD74" s="350" t="s">
        <v>283</v>
      </c>
      <c r="CE74" s="367" t="s">
        <v>282</v>
      </c>
      <c r="CF74" s="350" t="s">
        <v>283</v>
      </c>
      <c r="CG74" s="367" t="s">
        <v>282</v>
      </c>
      <c r="CH74" s="350" t="s">
        <v>283</v>
      </c>
      <c r="CI74" s="367" t="s">
        <v>282</v>
      </c>
      <c r="CJ74" s="350" t="s">
        <v>283</v>
      </c>
      <c r="CK74" s="367" t="s">
        <v>282</v>
      </c>
      <c r="CL74" s="350" t="s">
        <v>283</v>
      </c>
      <c r="CM74" s="367" t="s">
        <v>282</v>
      </c>
      <c r="CN74" s="350" t="s">
        <v>283</v>
      </c>
      <c r="CO74" s="367" t="s">
        <v>282</v>
      </c>
      <c r="CP74" s="350" t="s">
        <v>283</v>
      </c>
      <c r="CQ74" s="367" t="s">
        <v>282</v>
      </c>
      <c r="CR74" s="350" t="s">
        <v>283</v>
      </c>
      <c r="CS74" s="367" t="s">
        <v>282</v>
      </c>
      <c r="CT74" s="350" t="s">
        <v>283</v>
      </c>
      <c r="CU74" s="367" t="s">
        <v>282</v>
      </c>
      <c r="CV74" s="367" t="s">
        <v>283</v>
      </c>
    </row>
    <row r="75" spans="1:101" ht="21" customHeight="1" thickTop="1" x14ac:dyDescent="0.55000000000000004">
      <c r="A75" s="965"/>
      <c r="B75" s="966"/>
      <c r="C75" s="966"/>
      <c r="D75" s="966"/>
      <c r="E75" s="966"/>
      <c r="F75" s="966"/>
      <c r="G75" s="967"/>
      <c r="H75" s="215"/>
      <c r="I75" s="216"/>
      <c r="J75" s="233">
        <f t="shared" ref="J75:J82" si="898">$H75*I75</f>
        <v>0</v>
      </c>
      <c r="K75" s="217"/>
      <c r="L75" s="233">
        <f t="shared" ref="L75:L82" si="899">$H75*K75</f>
        <v>0</v>
      </c>
      <c r="M75" s="217"/>
      <c r="N75" s="233">
        <f t="shared" ref="N75" si="900">$H75*M75</f>
        <v>0</v>
      </c>
      <c r="O75" s="217"/>
      <c r="P75" s="233">
        <f t="shared" ref="P75:P82" si="901">$H75*O75</f>
        <v>0</v>
      </c>
      <c r="Q75" s="217"/>
      <c r="R75" s="233">
        <f t="shared" ref="R75:R82" si="902">$H75*Q75</f>
        <v>0</v>
      </c>
      <c r="S75" s="217"/>
      <c r="T75" s="233">
        <f t="shared" ref="T75:T82" si="903">$H75*S75</f>
        <v>0</v>
      </c>
      <c r="U75" s="217"/>
      <c r="V75" s="233">
        <f t="shared" ref="V75:V82" si="904">$H75*U75</f>
        <v>0</v>
      </c>
      <c r="W75" s="217"/>
      <c r="X75" s="233">
        <f t="shared" ref="X75:X82" si="905">$H75*W75</f>
        <v>0</v>
      </c>
      <c r="Y75" s="217"/>
      <c r="Z75" s="233">
        <f t="shared" ref="Z75" si="906">$H75*Y75</f>
        <v>0</v>
      </c>
      <c r="AA75" s="217"/>
      <c r="AB75" s="233">
        <f t="shared" ref="AB75" si="907">$H75*AA75</f>
        <v>0</v>
      </c>
      <c r="AC75" s="217"/>
      <c r="AD75" s="233">
        <f t="shared" ref="AD75:AD82" si="908">$H75*AC75</f>
        <v>0</v>
      </c>
      <c r="AE75" s="217"/>
      <c r="AF75" s="233">
        <f t="shared" ref="AF75:AF82" si="909">$H75*AE75</f>
        <v>0</v>
      </c>
      <c r="AG75" s="217"/>
      <c r="AH75" s="233">
        <f t="shared" ref="AH75:AH82" si="910">$H75*AG75</f>
        <v>0</v>
      </c>
      <c r="AI75" s="217"/>
      <c r="AJ75" s="233">
        <f t="shared" ref="AJ75:AJ82" si="911">$H75*AI75</f>
        <v>0</v>
      </c>
      <c r="AK75" s="217"/>
      <c r="AL75" s="233">
        <f t="shared" ref="AL75:AL82" si="912">$H75*AK75</f>
        <v>0</v>
      </c>
      <c r="AM75" s="216"/>
      <c r="AN75" s="233">
        <f t="shared" ref="AN75:AN82" si="913">$H75*AM75</f>
        <v>0</v>
      </c>
      <c r="AO75" s="217"/>
      <c r="AP75" s="233">
        <f t="shared" ref="AP75" si="914">$H75*AO75</f>
        <v>0</v>
      </c>
      <c r="AQ75" s="217"/>
      <c r="AR75" s="233">
        <f t="shared" ref="AR75:AR82" si="915">$H75*AQ75</f>
        <v>0</v>
      </c>
      <c r="AS75" s="217"/>
      <c r="AT75" s="233">
        <f t="shared" ref="AT75:AT82" si="916">$H75*AS75</f>
        <v>0</v>
      </c>
      <c r="AU75" s="217"/>
      <c r="AV75" s="233">
        <f t="shared" ref="AV75:AV82" si="917">$H75*AU75</f>
        <v>0</v>
      </c>
      <c r="AW75" s="216"/>
      <c r="AX75" s="233">
        <f t="shared" ref="AX75:AX82" si="918">$H75*AW75</f>
        <v>0</v>
      </c>
      <c r="AY75" s="217"/>
      <c r="AZ75" s="233">
        <f t="shared" ref="AZ75" si="919">$H75*AY75</f>
        <v>0</v>
      </c>
      <c r="BA75" s="217"/>
      <c r="BB75" s="233">
        <f t="shared" ref="BB75:BB82" si="920">$H75*BA75</f>
        <v>0</v>
      </c>
      <c r="BC75" s="217"/>
      <c r="BD75" s="233">
        <f t="shared" ref="BD75:BD82" si="921">$H75*BC75</f>
        <v>0</v>
      </c>
      <c r="BE75" s="217"/>
      <c r="BF75" s="233">
        <f t="shared" ref="BF75:BF82" si="922">$H75*BE75</f>
        <v>0</v>
      </c>
      <c r="BG75" s="217"/>
      <c r="BH75" s="233">
        <f t="shared" ref="BH75:BH82" si="923">$H75*BG75</f>
        <v>0</v>
      </c>
      <c r="BI75" s="217"/>
      <c r="BJ75" s="233">
        <f t="shared" ref="BJ75:BJ82" si="924">$H75*BI75</f>
        <v>0</v>
      </c>
      <c r="BK75" s="217"/>
      <c r="BL75" s="233">
        <f t="shared" ref="BL75:BL82" si="925">$H75*BK75</f>
        <v>0</v>
      </c>
      <c r="BM75" s="217"/>
      <c r="BN75" s="233">
        <f t="shared" ref="BN75:BN82" si="926">$H75*BM75</f>
        <v>0</v>
      </c>
      <c r="BO75" s="217"/>
      <c r="BP75" s="236">
        <f t="shared" ref="BP75:BP82" si="927">$H75*BO75</f>
        <v>0</v>
      </c>
      <c r="BU75" s="813" t="s">
        <v>445</v>
      </c>
      <c r="BV75" s="814"/>
      <c r="BW75" s="814"/>
      <c r="BX75" s="814"/>
      <c r="BY75" s="814"/>
      <c r="BZ75" s="814"/>
      <c r="CA75" s="815"/>
      <c r="CB75" s="368">
        <v>10000</v>
      </c>
      <c r="CC75" s="369">
        <v>2</v>
      </c>
      <c r="CD75" s="233">
        <f t="shared" ref="CD75:CD82" si="928">$CB75*CC75</f>
        <v>20000</v>
      </c>
      <c r="CE75" s="372">
        <v>1</v>
      </c>
      <c r="CF75" s="233">
        <f>$CB75*CE75</f>
        <v>10000</v>
      </c>
      <c r="CG75" s="217"/>
      <c r="CH75" s="233">
        <f t="shared" ref="CH75:CH82" si="929">$CB75*CG75</f>
        <v>0</v>
      </c>
      <c r="CI75" s="372">
        <v>1</v>
      </c>
      <c r="CJ75" s="233">
        <f t="shared" ref="CJ75:CJ82" si="930">$CB75*CI75</f>
        <v>10000</v>
      </c>
      <c r="CK75" s="217"/>
      <c r="CL75" s="233">
        <f t="shared" ref="CL75:CL82" si="931">$CB75*CK75</f>
        <v>0</v>
      </c>
      <c r="CM75" s="372">
        <v>1</v>
      </c>
      <c r="CN75" s="233">
        <f t="shared" ref="CN75:CN82" si="932">$CB75*CM75</f>
        <v>10000</v>
      </c>
      <c r="CO75" s="217"/>
      <c r="CP75" s="233">
        <f t="shared" ref="CP75:CP82" si="933">$H75*CO75</f>
        <v>0</v>
      </c>
      <c r="CQ75" s="217"/>
      <c r="CR75" s="233">
        <f t="shared" ref="CR75:CR82" si="934">$H75*CQ75</f>
        <v>0</v>
      </c>
      <c r="CS75" s="217"/>
      <c r="CT75" s="233">
        <f t="shared" ref="CT75:CT82" si="935">$H75*CS75</f>
        <v>0</v>
      </c>
      <c r="CU75" s="217"/>
      <c r="CV75" s="236">
        <f t="shared" ref="CV75:CV82" si="936">$H75*CU75</f>
        <v>0</v>
      </c>
    </row>
    <row r="76" spans="1:101" ht="21" customHeight="1" x14ac:dyDescent="0.55000000000000004">
      <c r="A76" s="803"/>
      <c r="B76" s="804"/>
      <c r="C76" s="804"/>
      <c r="D76" s="804"/>
      <c r="E76" s="804"/>
      <c r="F76" s="804"/>
      <c r="G76" s="805"/>
      <c r="H76" s="218"/>
      <c r="I76" s="219"/>
      <c r="J76" s="234">
        <f t="shared" si="898"/>
        <v>0</v>
      </c>
      <c r="K76" s="220"/>
      <c r="L76" s="234">
        <f>$H76*K76</f>
        <v>0</v>
      </c>
      <c r="M76" s="220"/>
      <c r="N76" s="234">
        <f>$H76*M76</f>
        <v>0</v>
      </c>
      <c r="O76" s="220"/>
      <c r="P76" s="234">
        <f t="shared" si="901"/>
        <v>0</v>
      </c>
      <c r="Q76" s="220"/>
      <c r="R76" s="234">
        <f t="shared" si="902"/>
        <v>0</v>
      </c>
      <c r="S76" s="220"/>
      <c r="T76" s="234">
        <f t="shared" si="903"/>
        <v>0</v>
      </c>
      <c r="U76" s="220"/>
      <c r="V76" s="234">
        <f t="shared" si="904"/>
        <v>0</v>
      </c>
      <c r="W76" s="220"/>
      <c r="X76" s="234">
        <f t="shared" si="905"/>
        <v>0</v>
      </c>
      <c r="Y76" s="220"/>
      <c r="Z76" s="234">
        <f>$H76*Y76</f>
        <v>0</v>
      </c>
      <c r="AA76" s="220"/>
      <c r="AB76" s="234">
        <f>$H76*AA76</f>
        <v>0</v>
      </c>
      <c r="AC76" s="220"/>
      <c r="AD76" s="234">
        <f t="shared" si="908"/>
        <v>0</v>
      </c>
      <c r="AE76" s="220"/>
      <c r="AF76" s="234">
        <f t="shared" si="909"/>
        <v>0</v>
      </c>
      <c r="AG76" s="220"/>
      <c r="AH76" s="234">
        <f t="shared" si="910"/>
        <v>0</v>
      </c>
      <c r="AI76" s="220"/>
      <c r="AJ76" s="234">
        <f t="shared" si="911"/>
        <v>0</v>
      </c>
      <c r="AK76" s="220"/>
      <c r="AL76" s="234">
        <f t="shared" si="912"/>
        <v>0</v>
      </c>
      <c r="AM76" s="219"/>
      <c r="AN76" s="234">
        <f t="shared" si="913"/>
        <v>0</v>
      </c>
      <c r="AO76" s="220"/>
      <c r="AP76" s="234">
        <f>$H76*AO76</f>
        <v>0</v>
      </c>
      <c r="AQ76" s="220"/>
      <c r="AR76" s="234">
        <f t="shared" si="915"/>
        <v>0</v>
      </c>
      <c r="AS76" s="220"/>
      <c r="AT76" s="234">
        <f t="shared" si="916"/>
        <v>0</v>
      </c>
      <c r="AU76" s="220"/>
      <c r="AV76" s="234">
        <f t="shared" si="917"/>
        <v>0</v>
      </c>
      <c r="AW76" s="219"/>
      <c r="AX76" s="234">
        <f t="shared" si="918"/>
        <v>0</v>
      </c>
      <c r="AY76" s="220"/>
      <c r="AZ76" s="234">
        <f>$H76*AY76</f>
        <v>0</v>
      </c>
      <c r="BA76" s="220"/>
      <c r="BB76" s="234">
        <f t="shared" si="920"/>
        <v>0</v>
      </c>
      <c r="BC76" s="220"/>
      <c r="BD76" s="234">
        <f t="shared" si="921"/>
        <v>0</v>
      </c>
      <c r="BE76" s="220"/>
      <c r="BF76" s="234">
        <f t="shared" si="922"/>
        <v>0</v>
      </c>
      <c r="BG76" s="220"/>
      <c r="BH76" s="234">
        <f t="shared" si="923"/>
        <v>0</v>
      </c>
      <c r="BI76" s="220"/>
      <c r="BJ76" s="234">
        <f t="shared" si="924"/>
        <v>0</v>
      </c>
      <c r="BK76" s="220"/>
      <c r="BL76" s="234">
        <f t="shared" si="925"/>
        <v>0</v>
      </c>
      <c r="BM76" s="220"/>
      <c r="BN76" s="234">
        <f t="shared" si="926"/>
        <v>0</v>
      </c>
      <c r="BO76" s="220"/>
      <c r="BP76" s="237">
        <f t="shared" si="927"/>
        <v>0</v>
      </c>
      <c r="BU76" s="816" t="s">
        <v>447</v>
      </c>
      <c r="BV76" s="817"/>
      <c r="BW76" s="817"/>
      <c r="BX76" s="817"/>
      <c r="BY76" s="817"/>
      <c r="BZ76" s="817"/>
      <c r="CA76" s="818"/>
      <c r="CB76" s="370">
        <v>5000</v>
      </c>
      <c r="CC76" s="371">
        <v>1</v>
      </c>
      <c r="CD76" s="234">
        <f t="shared" si="928"/>
        <v>5000</v>
      </c>
      <c r="CE76" s="373">
        <v>2</v>
      </c>
      <c r="CF76" s="234">
        <f>$CB76*CE76</f>
        <v>10000</v>
      </c>
      <c r="CG76" s="220"/>
      <c r="CH76" s="234">
        <f t="shared" si="929"/>
        <v>0</v>
      </c>
      <c r="CI76" s="220"/>
      <c r="CJ76" s="234">
        <f t="shared" si="930"/>
        <v>0</v>
      </c>
      <c r="CK76" s="373">
        <v>2</v>
      </c>
      <c r="CL76" s="234">
        <f t="shared" si="931"/>
        <v>10000</v>
      </c>
      <c r="CM76" s="220"/>
      <c r="CN76" s="234">
        <f t="shared" si="932"/>
        <v>0</v>
      </c>
      <c r="CO76" s="220"/>
      <c r="CP76" s="234">
        <f t="shared" si="933"/>
        <v>0</v>
      </c>
      <c r="CQ76" s="220"/>
      <c r="CR76" s="234">
        <f t="shared" si="934"/>
        <v>0</v>
      </c>
      <c r="CS76" s="220"/>
      <c r="CT76" s="234">
        <f t="shared" si="935"/>
        <v>0</v>
      </c>
      <c r="CU76" s="220"/>
      <c r="CV76" s="237">
        <f t="shared" si="936"/>
        <v>0</v>
      </c>
    </row>
    <row r="77" spans="1:101" ht="21" customHeight="1" x14ac:dyDescent="0.55000000000000004">
      <c r="A77" s="803"/>
      <c r="B77" s="804"/>
      <c r="C77" s="804"/>
      <c r="D77" s="804"/>
      <c r="E77" s="804"/>
      <c r="F77" s="804"/>
      <c r="G77" s="805"/>
      <c r="H77" s="218"/>
      <c r="I77" s="219"/>
      <c r="J77" s="234">
        <f t="shared" si="898"/>
        <v>0</v>
      </c>
      <c r="K77" s="220"/>
      <c r="L77" s="234">
        <f>$H77*K77</f>
        <v>0</v>
      </c>
      <c r="M77" s="220"/>
      <c r="N77" s="234">
        <f>$H77*M77</f>
        <v>0</v>
      </c>
      <c r="O77" s="220"/>
      <c r="P77" s="234">
        <f t="shared" si="901"/>
        <v>0</v>
      </c>
      <c r="Q77" s="220"/>
      <c r="R77" s="234">
        <f t="shared" si="902"/>
        <v>0</v>
      </c>
      <c r="S77" s="220"/>
      <c r="T77" s="234">
        <f t="shared" si="903"/>
        <v>0</v>
      </c>
      <c r="U77" s="220"/>
      <c r="V77" s="234">
        <f t="shared" si="904"/>
        <v>0</v>
      </c>
      <c r="W77" s="220"/>
      <c r="X77" s="234">
        <f t="shared" si="905"/>
        <v>0</v>
      </c>
      <c r="Y77" s="220"/>
      <c r="Z77" s="234">
        <f>$H77*Y77</f>
        <v>0</v>
      </c>
      <c r="AA77" s="220"/>
      <c r="AB77" s="234">
        <f>$H77*AA77</f>
        <v>0</v>
      </c>
      <c r="AC77" s="220"/>
      <c r="AD77" s="234">
        <f t="shared" si="908"/>
        <v>0</v>
      </c>
      <c r="AE77" s="220"/>
      <c r="AF77" s="234">
        <f t="shared" si="909"/>
        <v>0</v>
      </c>
      <c r="AG77" s="220"/>
      <c r="AH77" s="234">
        <f t="shared" si="910"/>
        <v>0</v>
      </c>
      <c r="AI77" s="220"/>
      <c r="AJ77" s="234">
        <f t="shared" si="911"/>
        <v>0</v>
      </c>
      <c r="AK77" s="220"/>
      <c r="AL77" s="234">
        <f t="shared" si="912"/>
        <v>0</v>
      </c>
      <c r="AM77" s="219"/>
      <c r="AN77" s="234">
        <f t="shared" si="913"/>
        <v>0</v>
      </c>
      <c r="AO77" s="220"/>
      <c r="AP77" s="234">
        <f>$H77*AO77</f>
        <v>0</v>
      </c>
      <c r="AQ77" s="220"/>
      <c r="AR77" s="234">
        <f t="shared" si="915"/>
        <v>0</v>
      </c>
      <c r="AS77" s="220"/>
      <c r="AT77" s="234">
        <f t="shared" si="916"/>
        <v>0</v>
      </c>
      <c r="AU77" s="220"/>
      <c r="AV77" s="234">
        <f t="shared" si="917"/>
        <v>0</v>
      </c>
      <c r="AW77" s="219"/>
      <c r="AX77" s="234">
        <f t="shared" si="918"/>
        <v>0</v>
      </c>
      <c r="AY77" s="220"/>
      <c r="AZ77" s="234">
        <f>$H77*AY77</f>
        <v>0</v>
      </c>
      <c r="BA77" s="220"/>
      <c r="BB77" s="234">
        <f t="shared" si="920"/>
        <v>0</v>
      </c>
      <c r="BC77" s="220"/>
      <c r="BD77" s="234">
        <f t="shared" si="921"/>
        <v>0</v>
      </c>
      <c r="BE77" s="220"/>
      <c r="BF77" s="234">
        <f t="shared" si="922"/>
        <v>0</v>
      </c>
      <c r="BG77" s="220"/>
      <c r="BH77" s="234">
        <f t="shared" si="923"/>
        <v>0</v>
      </c>
      <c r="BI77" s="220"/>
      <c r="BJ77" s="234">
        <f t="shared" si="924"/>
        <v>0</v>
      </c>
      <c r="BK77" s="220"/>
      <c r="BL77" s="234">
        <f t="shared" si="925"/>
        <v>0</v>
      </c>
      <c r="BM77" s="220"/>
      <c r="BN77" s="234">
        <f t="shared" si="926"/>
        <v>0</v>
      </c>
      <c r="BO77" s="220"/>
      <c r="BP77" s="237">
        <f t="shared" si="927"/>
        <v>0</v>
      </c>
      <c r="BU77" s="803"/>
      <c r="BV77" s="804"/>
      <c r="BW77" s="804"/>
      <c r="BX77" s="804"/>
      <c r="BY77" s="804"/>
      <c r="BZ77" s="804"/>
      <c r="CA77" s="805"/>
      <c r="CB77" s="218"/>
      <c r="CC77" s="219"/>
      <c r="CD77" s="234">
        <f t="shared" si="928"/>
        <v>0</v>
      </c>
      <c r="CE77" s="220"/>
      <c r="CF77" s="234">
        <f>$CB77*CE77</f>
        <v>0</v>
      </c>
      <c r="CG77" s="220"/>
      <c r="CH77" s="234">
        <f t="shared" si="929"/>
        <v>0</v>
      </c>
      <c r="CI77" s="220"/>
      <c r="CJ77" s="234">
        <f t="shared" si="930"/>
        <v>0</v>
      </c>
      <c r="CK77" s="220"/>
      <c r="CL77" s="234">
        <f t="shared" si="931"/>
        <v>0</v>
      </c>
      <c r="CM77" s="220"/>
      <c r="CN77" s="234">
        <f t="shared" si="932"/>
        <v>0</v>
      </c>
      <c r="CO77" s="220"/>
      <c r="CP77" s="234">
        <f t="shared" si="933"/>
        <v>0</v>
      </c>
      <c r="CQ77" s="220"/>
      <c r="CR77" s="234">
        <f t="shared" si="934"/>
        <v>0</v>
      </c>
      <c r="CS77" s="220"/>
      <c r="CT77" s="234">
        <f t="shared" si="935"/>
        <v>0</v>
      </c>
      <c r="CU77" s="220"/>
      <c r="CV77" s="237">
        <f t="shared" si="936"/>
        <v>0</v>
      </c>
    </row>
    <row r="78" spans="1:101" ht="21" customHeight="1" x14ac:dyDescent="0.55000000000000004">
      <c r="A78" s="803"/>
      <c r="B78" s="804"/>
      <c r="C78" s="804"/>
      <c r="D78" s="804"/>
      <c r="E78" s="804"/>
      <c r="F78" s="804"/>
      <c r="G78" s="805"/>
      <c r="H78" s="218"/>
      <c r="I78" s="219"/>
      <c r="J78" s="234">
        <f t="shared" si="898"/>
        <v>0</v>
      </c>
      <c r="K78" s="220"/>
      <c r="L78" s="234">
        <f>$H78*K78</f>
        <v>0</v>
      </c>
      <c r="M78" s="220"/>
      <c r="N78" s="234">
        <f>$H78*M78</f>
        <v>0</v>
      </c>
      <c r="O78" s="220"/>
      <c r="P78" s="234">
        <f t="shared" si="901"/>
        <v>0</v>
      </c>
      <c r="Q78" s="220"/>
      <c r="R78" s="234">
        <f t="shared" si="902"/>
        <v>0</v>
      </c>
      <c r="S78" s="220"/>
      <c r="T78" s="234">
        <f t="shared" si="903"/>
        <v>0</v>
      </c>
      <c r="U78" s="220"/>
      <c r="V78" s="234">
        <f t="shared" si="904"/>
        <v>0</v>
      </c>
      <c r="W78" s="220"/>
      <c r="X78" s="234">
        <f t="shared" si="905"/>
        <v>0</v>
      </c>
      <c r="Y78" s="220"/>
      <c r="Z78" s="234">
        <f>$H78*Y78</f>
        <v>0</v>
      </c>
      <c r="AA78" s="220"/>
      <c r="AB78" s="234">
        <f>$H78*AA78</f>
        <v>0</v>
      </c>
      <c r="AC78" s="220"/>
      <c r="AD78" s="234">
        <f t="shared" si="908"/>
        <v>0</v>
      </c>
      <c r="AE78" s="220"/>
      <c r="AF78" s="234">
        <f t="shared" si="909"/>
        <v>0</v>
      </c>
      <c r="AG78" s="220"/>
      <c r="AH78" s="234">
        <f t="shared" si="910"/>
        <v>0</v>
      </c>
      <c r="AI78" s="220"/>
      <c r="AJ78" s="234">
        <f t="shared" si="911"/>
        <v>0</v>
      </c>
      <c r="AK78" s="220"/>
      <c r="AL78" s="234">
        <f t="shared" si="912"/>
        <v>0</v>
      </c>
      <c r="AM78" s="219"/>
      <c r="AN78" s="234">
        <f t="shared" si="913"/>
        <v>0</v>
      </c>
      <c r="AO78" s="220"/>
      <c r="AP78" s="234">
        <f>$H78*AO78</f>
        <v>0</v>
      </c>
      <c r="AQ78" s="220"/>
      <c r="AR78" s="234">
        <f t="shared" si="915"/>
        <v>0</v>
      </c>
      <c r="AS78" s="220"/>
      <c r="AT78" s="234">
        <f t="shared" si="916"/>
        <v>0</v>
      </c>
      <c r="AU78" s="220"/>
      <c r="AV78" s="234">
        <f t="shared" si="917"/>
        <v>0</v>
      </c>
      <c r="AW78" s="219"/>
      <c r="AX78" s="234">
        <f t="shared" si="918"/>
        <v>0</v>
      </c>
      <c r="AY78" s="220"/>
      <c r="AZ78" s="234">
        <f>$H78*AY78</f>
        <v>0</v>
      </c>
      <c r="BA78" s="220"/>
      <c r="BB78" s="234">
        <f t="shared" si="920"/>
        <v>0</v>
      </c>
      <c r="BC78" s="220"/>
      <c r="BD78" s="234">
        <f t="shared" si="921"/>
        <v>0</v>
      </c>
      <c r="BE78" s="220"/>
      <c r="BF78" s="234">
        <f t="shared" si="922"/>
        <v>0</v>
      </c>
      <c r="BG78" s="220"/>
      <c r="BH78" s="234">
        <f t="shared" si="923"/>
        <v>0</v>
      </c>
      <c r="BI78" s="220"/>
      <c r="BJ78" s="234">
        <f t="shared" si="924"/>
        <v>0</v>
      </c>
      <c r="BK78" s="220"/>
      <c r="BL78" s="234">
        <f t="shared" si="925"/>
        <v>0</v>
      </c>
      <c r="BM78" s="220"/>
      <c r="BN78" s="234">
        <f t="shared" si="926"/>
        <v>0</v>
      </c>
      <c r="BO78" s="220"/>
      <c r="BP78" s="237">
        <f t="shared" si="927"/>
        <v>0</v>
      </c>
      <c r="BU78" s="803"/>
      <c r="BV78" s="804"/>
      <c r="BW78" s="804"/>
      <c r="BX78" s="804"/>
      <c r="BY78" s="804"/>
      <c r="BZ78" s="804"/>
      <c r="CA78" s="805"/>
      <c r="CB78" s="218"/>
      <c r="CC78" s="219"/>
      <c r="CD78" s="234">
        <f t="shared" si="928"/>
        <v>0</v>
      </c>
      <c r="CE78" s="220"/>
      <c r="CF78" s="234">
        <f t="shared" ref="CF78:CF82" si="937">$CB78*CE78</f>
        <v>0</v>
      </c>
      <c r="CG78" s="220"/>
      <c r="CH78" s="234">
        <f t="shared" si="929"/>
        <v>0</v>
      </c>
      <c r="CI78" s="220"/>
      <c r="CJ78" s="234">
        <f t="shared" si="930"/>
        <v>0</v>
      </c>
      <c r="CK78" s="220"/>
      <c r="CL78" s="234">
        <f t="shared" si="931"/>
        <v>0</v>
      </c>
      <c r="CM78" s="220"/>
      <c r="CN78" s="234">
        <f t="shared" si="932"/>
        <v>0</v>
      </c>
      <c r="CO78" s="220"/>
      <c r="CP78" s="234">
        <f t="shared" si="933"/>
        <v>0</v>
      </c>
      <c r="CQ78" s="220"/>
      <c r="CR78" s="234">
        <f t="shared" si="934"/>
        <v>0</v>
      </c>
      <c r="CS78" s="220"/>
      <c r="CT78" s="234">
        <f t="shared" si="935"/>
        <v>0</v>
      </c>
      <c r="CU78" s="220"/>
      <c r="CV78" s="237">
        <f t="shared" si="936"/>
        <v>0</v>
      </c>
    </row>
    <row r="79" spans="1:101" ht="21" customHeight="1" x14ac:dyDescent="0.55000000000000004">
      <c r="A79" s="803"/>
      <c r="B79" s="804"/>
      <c r="C79" s="804"/>
      <c r="D79" s="804"/>
      <c r="E79" s="804"/>
      <c r="F79" s="804"/>
      <c r="G79" s="805"/>
      <c r="H79" s="218"/>
      <c r="I79" s="219"/>
      <c r="J79" s="234">
        <f t="shared" si="898"/>
        <v>0</v>
      </c>
      <c r="K79" s="220"/>
      <c r="L79" s="234">
        <f t="shared" si="899"/>
        <v>0</v>
      </c>
      <c r="M79" s="220"/>
      <c r="N79" s="234">
        <f t="shared" ref="N79:N82" si="938">$H79*M79</f>
        <v>0</v>
      </c>
      <c r="O79" s="220"/>
      <c r="P79" s="234">
        <f t="shared" si="901"/>
        <v>0</v>
      </c>
      <c r="Q79" s="220"/>
      <c r="R79" s="234">
        <f t="shared" si="902"/>
        <v>0</v>
      </c>
      <c r="S79" s="220"/>
      <c r="T79" s="234">
        <f t="shared" si="903"/>
        <v>0</v>
      </c>
      <c r="U79" s="220"/>
      <c r="V79" s="234">
        <f t="shared" si="904"/>
        <v>0</v>
      </c>
      <c r="W79" s="220"/>
      <c r="X79" s="234">
        <f t="shared" si="905"/>
        <v>0</v>
      </c>
      <c r="Y79" s="220"/>
      <c r="Z79" s="234">
        <f t="shared" ref="Z79:Z82" si="939">$H79*Y79</f>
        <v>0</v>
      </c>
      <c r="AA79" s="220"/>
      <c r="AB79" s="234">
        <f t="shared" ref="AB79:AB82" si="940">$H79*AA79</f>
        <v>0</v>
      </c>
      <c r="AC79" s="220"/>
      <c r="AD79" s="234">
        <f t="shared" si="908"/>
        <v>0</v>
      </c>
      <c r="AE79" s="220"/>
      <c r="AF79" s="234">
        <f t="shared" si="909"/>
        <v>0</v>
      </c>
      <c r="AG79" s="220"/>
      <c r="AH79" s="234">
        <f t="shared" si="910"/>
        <v>0</v>
      </c>
      <c r="AI79" s="220"/>
      <c r="AJ79" s="234">
        <f t="shared" si="911"/>
        <v>0</v>
      </c>
      <c r="AK79" s="220"/>
      <c r="AL79" s="234">
        <f t="shared" si="912"/>
        <v>0</v>
      </c>
      <c r="AM79" s="219"/>
      <c r="AN79" s="234">
        <f t="shared" si="913"/>
        <v>0</v>
      </c>
      <c r="AO79" s="220"/>
      <c r="AP79" s="234">
        <f t="shared" ref="AP79:AP82" si="941">$H79*AO79</f>
        <v>0</v>
      </c>
      <c r="AQ79" s="220"/>
      <c r="AR79" s="234">
        <f t="shared" si="915"/>
        <v>0</v>
      </c>
      <c r="AS79" s="220"/>
      <c r="AT79" s="234">
        <f t="shared" si="916"/>
        <v>0</v>
      </c>
      <c r="AU79" s="220"/>
      <c r="AV79" s="234">
        <f t="shared" si="917"/>
        <v>0</v>
      </c>
      <c r="AW79" s="219"/>
      <c r="AX79" s="234">
        <f t="shared" si="918"/>
        <v>0</v>
      </c>
      <c r="AY79" s="220"/>
      <c r="AZ79" s="234">
        <f t="shared" ref="AZ79:AZ82" si="942">$H79*AY79</f>
        <v>0</v>
      </c>
      <c r="BA79" s="220"/>
      <c r="BB79" s="234">
        <f t="shared" si="920"/>
        <v>0</v>
      </c>
      <c r="BC79" s="220"/>
      <c r="BD79" s="234">
        <f t="shared" si="921"/>
        <v>0</v>
      </c>
      <c r="BE79" s="220"/>
      <c r="BF79" s="234">
        <f t="shared" si="922"/>
        <v>0</v>
      </c>
      <c r="BG79" s="220"/>
      <c r="BH79" s="234">
        <f t="shared" si="923"/>
        <v>0</v>
      </c>
      <c r="BI79" s="220"/>
      <c r="BJ79" s="234">
        <f t="shared" si="924"/>
        <v>0</v>
      </c>
      <c r="BK79" s="220"/>
      <c r="BL79" s="234">
        <f t="shared" si="925"/>
        <v>0</v>
      </c>
      <c r="BM79" s="220"/>
      <c r="BN79" s="234">
        <f t="shared" si="926"/>
        <v>0</v>
      </c>
      <c r="BO79" s="220"/>
      <c r="BP79" s="237">
        <f t="shared" si="927"/>
        <v>0</v>
      </c>
      <c r="BU79" s="803"/>
      <c r="BV79" s="804"/>
      <c r="BW79" s="804"/>
      <c r="BX79" s="804"/>
      <c r="BY79" s="804"/>
      <c r="BZ79" s="804"/>
      <c r="CA79" s="805"/>
      <c r="CB79" s="218"/>
      <c r="CC79" s="219"/>
      <c r="CD79" s="234">
        <f t="shared" si="928"/>
        <v>0</v>
      </c>
      <c r="CE79" s="220"/>
      <c r="CF79" s="234">
        <f t="shared" si="937"/>
        <v>0</v>
      </c>
      <c r="CG79" s="220"/>
      <c r="CH79" s="234">
        <f t="shared" si="929"/>
        <v>0</v>
      </c>
      <c r="CI79" s="220"/>
      <c r="CJ79" s="234">
        <f t="shared" si="930"/>
        <v>0</v>
      </c>
      <c r="CK79" s="220"/>
      <c r="CL79" s="234">
        <f t="shared" si="931"/>
        <v>0</v>
      </c>
      <c r="CM79" s="220"/>
      <c r="CN79" s="234">
        <f t="shared" si="932"/>
        <v>0</v>
      </c>
      <c r="CO79" s="220"/>
      <c r="CP79" s="234">
        <f t="shared" si="933"/>
        <v>0</v>
      </c>
      <c r="CQ79" s="220"/>
      <c r="CR79" s="234">
        <f t="shared" si="934"/>
        <v>0</v>
      </c>
      <c r="CS79" s="220"/>
      <c r="CT79" s="234">
        <f t="shared" si="935"/>
        <v>0</v>
      </c>
      <c r="CU79" s="220"/>
      <c r="CV79" s="237">
        <f t="shared" si="936"/>
        <v>0</v>
      </c>
    </row>
    <row r="80" spans="1:101" ht="21" customHeight="1" x14ac:dyDescent="0.55000000000000004">
      <c r="A80" s="803"/>
      <c r="B80" s="804"/>
      <c r="C80" s="804"/>
      <c r="D80" s="804"/>
      <c r="E80" s="804"/>
      <c r="F80" s="804"/>
      <c r="G80" s="805"/>
      <c r="H80" s="218"/>
      <c r="I80" s="219"/>
      <c r="J80" s="234">
        <f t="shared" si="898"/>
        <v>0</v>
      </c>
      <c r="K80" s="220"/>
      <c r="L80" s="234">
        <f t="shared" si="899"/>
        <v>0</v>
      </c>
      <c r="M80" s="220"/>
      <c r="N80" s="234">
        <f t="shared" si="938"/>
        <v>0</v>
      </c>
      <c r="O80" s="220"/>
      <c r="P80" s="234">
        <f t="shared" si="901"/>
        <v>0</v>
      </c>
      <c r="Q80" s="220"/>
      <c r="R80" s="234">
        <f t="shared" si="902"/>
        <v>0</v>
      </c>
      <c r="S80" s="220"/>
      <c r="T80" s="234">
        <f t="shared" si="903"/>
        <v>0</v>
      </c>
      <c r="U80" s="220"/>
      <c r="V80" s="234">
        <f t="shared" si="904"/>
        <v>0</v>
      </c>
      <c r="W80" s="220"/>
      <c r="X80" s="234">
        <f t="shared" si="905"/>
        <v>0</v>
      </c>
      <c r="Y80" s="220"/>
      <c r="Z80" s="234">
        <f t="shared" si="939"/>
        <v>0</v>
      </c>
      <c r="AA80" s="220"/>
      <c r="AB80" s="234">
        <f t="shared" si="940"/>
        <v>0</v>
      </c>
      <c r="AC80" s="220"/>
      <c r="AD80" s="234">
        <f t="shared" si="908"/>
        <v>0</v>
      </c>
      <c r="AE80" s="220"/>
      <c r="AF80" s="234">
        <f t="shared" si="909"/>
        <v>0</v>
      </c>
      <c r="AG80" s="220"/>
      <c r="AH80" s="234">
        <f t="shared" si="910"/>
        <v>0</v>
      </c>
      <c r="AI80" s="220"/>
      <c r="AJ80" s="234">
        <f t="shared" si="911"/>
        <v>0</v>
      </c>
      <c r="AK80" s="220"/>
      <c r="AL80" s="234">
        <f t="shared" si="912"/>
        <v>0</v>
      </c>
      <c r="AM80" s="219"/>
      <c r="AN80" s="234">
        <f t="shared" si="913"/>
        <v>0</v>
      </c>
      <c r="AO80" s="220"/>
      <c r="AP80" s="234">
        <f t="shared" si="941"/>
        <v>0</v>
      </c>
      <c r="AQ80" s="220"/>
      <c r="AR80" s="234">
        <f t="shared" si="915"/>
        <v>0</v>
      </c>
      <c r="AS80" s="220"/>
      <c r="AT80" s="234">
        <f t="shared" si="916"/>
        <v>0</v>
      </c>
      <c r="AU80" s="220"/>
      <c r="AV80" s="234">
        <f t="shared" si="917"/>
        <v>0</v>
      </c>
      <c r="AW80" s="219"/>
      <c r="AX80" s="234">
        <f t="shared" si="918"/>
        <v>0</v>
      </c>
      <c r="AY80" s="220"/>
      <c r="AZ80" s="234">
        <f t="shared" si="942"/>
        <v>0</v>
      </c>
      <c r="BA80" s="220"/>
      <c r="BB80" s="234">
        <f t="shared" si="920"/>
        <v>0</v>
      </c>
      <c r="BC80" s="220"/>
      <c r="BD80" s="234">
        <f t="shared" si="921"/>
        <v>0</v>
      </c>
      <c r="BE80" s="220"/>
      <c r="BF80" s="234">
        <f t="shared" si="922"/>
        <v>0</v>
      </c>
      <c r="BG80" s="220"/>
      <c r="BH80" s="234">
        <f t="shared" si="923"/>
        <v>0</v>
      </c>
      <c r="BI80" s="220"/>
      <c r="BJ80" s="234">
        <f t="shared" si="924"/>
        <v>0</v>
      </c>
      <c r="BK80" s="220"/>
      <c r="BL80" s="234">
        <f t="shared" si="925"/>
        <v>0</v>
      </c>
      <c r="BM80" s="220"/>
      <c r="BN80" s="234">
        <f t="shared" si="926"/>
        <v>0</v>
      </c>
      <c r="BO80" s="220"/>
      <c r="BP80" s="237">
        <f t="shared" si="927"/>
        <v>0</v>
      </c>
      <c r="BU80" s="803"/>
      <c r="BV80" s="804"/>
      <c r="BW80" s="804"/>
      <c r="BX80" s="804"/>
      <c r="BY80" s="804"/>
      <c r="BZ80" s="804"/>
      <c r="CA80" s="805"/>
      <c r="CB80" s="218"/>
      <c r="CC80" s="219"/>
      <c r="CD80" s="234">
        <f t="shared" si="928"/>
        <v>0</v>
      </c>
      <c r="CE80" s="220"/>
      <c r="CF80" s="234">
        <f t="shared" si="937"/>
        <v>0</v>
      </c>
      <c r="CG80" s="220"/>
      <c r="CH80" s="234">
        <f t="shared" si="929"/>
        <v>0</v>
      </c>
      <c r="CI80" s="220"/>
      <c r="CJ80" s="234">
        <f t="shared" si="930"/>
        <v>0</v>
      </c>
      <c r="CK80" s="220"/>
      <c r="CL80" s="234">
        <f t="shared" si="931"/>
        <v>0</v>
      </c>
      <c r="CM80" s="220"/>
      <c r="CN80" s="234">
        <f t="shared" si="932"/>
        <v>0</v>
      </c>
      <c r="CO80" s="220"/>
      <c r="CP80" s="234">
        <f t="shared" si="933"/>
        <v>0</v>
      </c>
      <c r="CQ80" s="220"/>
      <c r="CR80" s="234">
        <f t="shared" si="934"/>
        <v>0</v>
      </c>
      <c r="CS80" s="220"/>
      <c r="CT80" s="234">
        <f t="shared" si="935"/>
        <v>0</v>
      </c>
      <c r="CU80" s="220"/>
      <c r="CV80" s="237">
        <f t="shared" si="936"/>
        <v>0</v>
      </c>
    </row>
    <row r="81" spans="1:101" ht="21" customHeight="1" x14ac:dyDescent="0.55000000000000004">
      <c r="A81" s="803"/>
      <c r="B81" s="804"/>
      <c r="C81" s="804"/>
      <c r="D81" s="804"/>
      <c r="E81" s="804"/>
      <c r="F81" s="804"/>
      <c r="G81" s="805"/>
      <c r="H81" s="218"/>
      <c r="I81" s="219"/>
      <c r="J81" s="234">
        <f t="shared" si="898"/>
        <v>0</v>
      </c>
      <c r="K81" s="220"/>
      <c r="L81" s="234">
        <f t="shared" si="899"/>
        <v>0</v>
      </c>
      <c r="M81" s="220"/>
      <c r="N81" s="234">
        <f t="shared" si="938"/>
        <v>0</v>
      </c>
      <c r="O81" s="220"/>
      <c r="P81" s="234">
        <f t="shared" si="901"/>
        <v>0</v>
      </c>
      <c r="Q81" s="220"/>
      <c r="R81" s="234">
        <f t="shared" si="902"/>
        <v>0</v>
      </c>
      <c r="S81" s="220"/>
      <c r="T81" s="234">
        <f t="shared" si="903"/>
        <v>0</v>
      </c>
      <c r="U81" s="220"/>
      <c r="V81" s="234">
        <f t="shared" si="904"/>
        <v>0</v>
      </c>
      <c r="W81" s="220"/>
      <c r="X81" s="234">
        <f t="shared" si="905"/>
        <v>0</v>
      </c>
      <c r="Y81" s="220"/>
      <c r="Z81" s="234">
        <f t="shared" si="939"/>
        <v>0</v>
      </c>
      <c r="AA81" s="220"/>
      <c r="AB81" s="234">
        <f t="shared" si="940"/>
        <v>0</v>
      </c>
      <c r="AC81" s="220"/>
      <c r="AD81" s="234">
        <f t="shared" si="908"/>
        <v>0</v>
      </c>
      <c r="AE81" s="220"/>
      <c r="AF81" s="234">
        <f t="shared" si="909"/>
        <v>0</v>
      </c>
      <c r="AG81" s="220"/>
      <c r="AH81" s="234">
        <f t="shared" si="910"/>
        <v>0</v>
      </c>
      <c r="AI81" s="220"/>
      <c r="AJ81" s="234">
        <f t="shared" si="911"/>
        <v>0</v>
      </c>
      <c r="AK81" s="220"/>
      <c r="AL81" s="234">
        <f t="shared" si="912"/>
        <v>0</v>
      </c>
      <c r="AM81" s="219"/>
      <c r="AN81" s="234">
        <f t="shared" si="913"/>
        <v>0</v>
      </c>
      <c r="AO81" s="220"/>
      <c r="AP81" s="234">
        <f t="shared" si="941"/>
        <v>0</v>
      </c>
      <c r="AQ81" s="220"/>
      <c r="AR81" s="234">
        <f t="shared" si="915"/>
        <v>0</v>
      </c>
      <c r="AS81" s="220"/>
      <c r="AT81" s="234">
        <f t="shared" si="916"/>
        <v>0</v>
      </c>
      <c r="AU81" s="220"/>
      <c r="AV81" s="234">
        <f t="shared" si="917"/>
        <v>0</v>
      </c>
      <c r="AW81" s="219"/>
      <c r="AX81" s="234">
        <f t="shared" si="918"/>
        <v>0</v>
      </c>
      <c r="AY81" s="220"/>
      <c r="AZ81" s="234">
        <f t="shared" si="942"/>
        <v>0</v>
      </c>
      <c r="BA81" s="220"/>
      <c r="BB81" s="234">
        <f t="shared" si="920"/>
        <v>0</v>
      </c>
      <c r="BC81" s="220"/>
      <c r="BD81" s="234">
        <f t="shared" si="921"/>
        <v>0</v>
      </c>
      <c r="BE81" s="220"/>
      <c r="BF81" s="234">
        <f t="shared" si="922"/>
        <v>0</v>
      </c>
      <c r="BG81" s="220"/>
      <c r="BH81" s="234">
        <f t="shared" si="923"/>
        <v>0</v>
      </c>
      <c r="BI81" s="220"/>
      <c r="BJ81" s="234">
        <f t="shared" si="924"/>
        <v>0</v>
      </c>
      <c r="BK81" s="220"/>
      <c r="BL81" s="234">
        <f t="shared" si="925"/>
        <v>0</v>
      </c>
      <c r="BM81" s="220"/>
      <c r="BN81" s="234">
        <f t="shared" si="926"/>
        <v>0</v>
      </c>
      <c r="BO81" s="220"/>
      <c r="BP81" s="237">
        <f t="shared" si="927"/>
        <v>0</v>
      </c>
      <c r="BU81" s="803"/>
      <c r="BV81" s="804"/>
      <c r="BW81" s="804"/>
      <c r="BX81" s="804"/>
      <c r="BY81" s="804"/>
      <c r="BZ81" s="804"/>
      <c r="CA81" s="805"/>
      <c r="CB81" s="218"/>
      <c r="CC81" s="219"/>
      <c r="CD81" s="234">
        <f t="shared" si="928"/>
        <v>0</v>
      </c>
      <c r="CE81" s="220"/>
      <c r="CF81" s="234">
        <f t="shared" si="937"/>
        <v>0</v>
      </c>
      <c r="CG81" s="220"/>
      <c r="CH81" s="234">
        <f t="shared" si="929"/>
        <v>0</v>
      </c>
      <c r="CI81" s="220"/>
      <c r="CJ81" s="234">
        <f t="shared" si="930"/>
        <v>0</v>
      </c>
      <c r="CK81" s="220"/>
      <c r="CL81" s="234">
        <f t="shared" si="931"/>
        <v>0</v>
      </c>
      <c r="CM81" s="220"/>
      <c r="CN81" s="234">
        <f t="shared" si="932"/>
        <v>0</v>
      </c>
      <c r="CO81" s="220"/>
      <c r="CP81" s="234">
        <f t="shared" si="933"/>
        <v>0</v>
      </c>
      <c r="CQ81" s="220"/>
      <c r="CR81" s="234">
        <f t="shared" si="934"/>
        <v>0</v>
      </c>
      <c r="CS81" s="220"/>
      <c r="CT81" s="234">
        <f t="shared" si="935"/>
        <v>0</v>
      </c>
      <c r="CU81" s="220"/>
      <c r="CV81" s="237">
        <f t="shared" si="936"/>
        <v>0</v>
      </c>
    </row>
    <row r="82" spans="1:101" ht="21" customHeight="1" thickBot="1" x14ac:dyDescent="0.6">
      <c r="A82" s="806"/>
      <c r="B82" s="807"/>
      <c r="C82" s="807"/>
      <c r="D82" s="807"/>
      <c r="E82" s="807"/>
      <c r="F82" s="807"/>
      <c r="G82" s="808"/>
      <c r="H82" s="221"/>
      <c r="I82" s="222"/>
      <c r="J82" s="235">
        <f t="shared" si="898"/>
        <v>0</v>
      </c>
      <c r="K82" s="223"/>
      <c r="L82" s="235">
        <f t="shared" si="899"/>
        <v>0</v>
      </c>
      <c r="M82" s="223"/>
      <c r="N82" s="235">
        <f t="shared" si="938"/>
        <v>0</v>
      </c>
      <c r="O82" s="223"/>
      <c r="P82" s="235">
        <f t="shared" si="901"/>
        <v>0</v>
      </c>
      <c r="Q82" s="223"/>
      <c r="R82" s="235">
        <f t="shared" si="902"/>
        <v>0</v>
      </c>
      <c r="S82" s="223"/>
      <c r="T82" s="235">
        <f t="shared" si="903"/>
        <v>0</v>
      </c>
      <c r="U82" s="223"/>
      <c r="V82" s="235">
        <f t="shared" si="904"/>
        <v>0</v>
      </c>
      <c r="W82" s="223"/>
      <c r="X82" s="235">
        <f t="shared" si="905"/>
        <v>0</v>
      </c>
      <c r="Y82" s="223"/>
      <c r="Z82" s="235">
        <f t="shared" si="939"/>
        <v>0</v>
      </c>
      <c r="AA82" s="223"/>
      <c r="AB82" s="235">
        <f t="shared" si="940"/>
        <v>0</v>
      </c>
      <c r="AC82" s="223"/>
      <c r="AD82" s="235">
        <f t="shared" si="908"/>
        <v>0</v>
      </c>
      <c r="AE82" s="223"/>
      <c r="AF82" s="235">
        <f t="shared" si="909"/>
        <v>0</v>
      </c>
      <c r="AG82" s="223"/>
      <c r="AH82" s="235">
        <f t="shared" si="910"/>
        <v>0</v>
      </c>
      <c r="AI82" s="223"/>
      <c r="AJ82" s="235">
        <f t="shared" si="911"/>
        <v>0</v>
      </c>
      <c r="AK82" s="223"/>
      <c r="AL82" s="235">
        <f t="shared" si="912"/>
        <v>0</v>
      </c>
      <c r="AM82" s="222"/>
      <c r="AN82" s="235">
        <f t="shared" si="913"/>
        <v>0</v>
      </c>
      <c r="AO82" s="223"/>
      <c r="AP82" s="235">
        <f t="shared" si="941"/>
        <v>0</v>
      </c>
      <c r="AQ82" s="223"/>
      <c r="AR82" s="235">
        <f t="shared" si="915"/>
        <v>0</v>
      </c>
      <c r="AS82" s="223"/>
      <c r="AT82" s="235">
        <f t="shared" si="916"/>
        <v>0</v>
      </c>
      <c r="AU82" s="223"/>
      <c r="AV82" s="235">
        <f t="shared" si="917"/>
        <v>0</v>
      </c>
      <c r="AW82" s="222"/>
      <c r="AX82" s="235">
        <f t="shared" si="918"/>
        <v>0</v>
      </c>
      <c r="AY82" s="223"/>
      <c r="AZ82" s="235">
        <f t="shared" si="942"/>
        <v>0</v>
      </c>
      <c r="BA82" s="223"/>
      <c r="BB82" s="235">
        <f t="shared" si="920"/>
        <v>0</v>
      </c>
      <c r="BC82" s="223"/>
      <c r="BD82" s="235">
        <f t="shared" si="921"/>
        <v>0</v>
      </c>
      <c r="BE82" s="223"/>
      <c r="BF82" s="235">
        <f t="shared" si="922"/>
        <v>0</v>
      </c>
      <c r="BG82" s="223"/>
      <c r="BH82" s="235">
        <f t="shared" si="923"/>
        <v>0</v>
      </c>
      <c r="BI82" s="223"/>
      <c r="BJ82" s="235">
        <f t="shared" si="924"/>
        <v>0</v>
      </c>
      <c r="BK82" s="223"/>
      <c r="BL82" s="235">
        <f t="shared" si="925"/>
        <v>0</v>
      </c>
      <c r="BM82" s="223"/>
      <c r="BN82" s="235">
        <f t="shared" si="926"/>
        <v>0</v>
      </c>
      <c r="BO82" s="223"/>
      <c r="BP82" s="238">
        <f t="shared" si="927"/>
        <v>0</v>
      </c>
      <c r="BU82" s="806"/>
      <c r="BV82" s="807"/>
      <c r="BW82" s="807"/>
      <c r="BX82" s="807"/>
      <c r="BY82" s="807"/>
      <c r="BZ82" s="807"/>
      <c r="CA82" s="808"/>
      <c r="CB82" s="221"/>
      <c r="CC82" s="222"/>
      <c r="CD82" s="235">
        <f t="shared" si="928"/>
        <v>0</v>
      </c>
      <c r="CE82" s="223"/>
      <c r="CF82" s="234">
        <f t="shared" si="937"/>
        <v>0</v>
      </c>
      <c r="CG82" s="223"/>
      <c r="CH82" s="235">
        <f t="shared" si="929"/>
        <v>0</v>
      </c>
      <c r="CI82" s="223"/>
      <c r="CJ82" s="235">
        <f t="shared" si="930"/>
        <v>0</v>
      </c>
      <c r="CK82" s="223"/>
      <c r="CL82" s="235">
        <f t="shared" si="931"/>
        <v>0</v>
      </c>
      <c r="CM82" s="223"/>
      <c r="CN82" s="235">
        <f t="shared" si="932"/>
        <v>0</v>
      </c>
      <c r="CO82" s="223"/>
      <c r="CP82" s="235">
        <f t="shared" si="933"/>
        <v>0</v>
      </c>
      <c r="CQ82" s="223"/>
      <c r="CR82" s="235">
        <f t="shared" si="934"/>
        <v>0</v>
      </c>
      <c r="CS82" s="223"/>
      <c r="CT82" s="235">
        <f t="shared" si="935"/>
        <v>0</v>
      </c>
      <c r="CU82" s="223"/>
      <c r="CV82" s="238">
        <f t="shared" si="936"/>
        <v>0</v>
      </c>
    </row>
    <row r="83" spans="1:101" ht="21" customHeight="1" thickTop="1" x14ac:dyDescent="0.55000000000000004">
      <c r="A83" s="798" t="s">
        <v>284</v>
      </c>
      <c r="B83" s="799"/>
      <c r="C83" s="799"/>
      <c r="D83" s="799"/>
      <c r="E83" s="799"/>
      <c r="F83" s="799"/>
      <c r="G83" s="799"/>
      <c r="H83" s="800"/>
      <c r="I83" s="212"/>
      <c r="J83" s="200">
        <f>SUM(J75:J82)</f>
        <v>0</v>
      </c>
      <c r="K83" s="224"/>
      <c r="L83" s="200">
        <f>SUM(L75:L82)</f>
        <v>0</v>
      </c>
      <c r="M83" s="224"/>
      <c r="N83" s="200">
        <f>SUM(N75:N82)</f>
        <v>0</v>
      </c>
      <c r="O83" s="224"/>
      <c r="P83" s="200">
        <f>SUM(P75:P82)</f>
        <v>0</v>
      </c>
      <c r="Q83" s="224"/>
      <c r="R83" s="200">
        <f>SUM(R75:R82)</f>
        <v>0</v>
      </c>
      <c r="S83" s="225"/>
      <c r="T83" s="200">
        <f>SUM(T75:T82)</f>
        <v>0</v>
      </c>
      <c r="U83" s="225"/>
      <c r="V83" s="200">
        <f>SUM(V75:V82)</f>
        <v>0</v>
      </c>
      <c r="W83" s="224"/>
      <c r="X83" s="200">
        <f>SUM(X75:X82)</f>
        <v>0</v>
      </c>
      <c r="Y83" s="224"/>
      <c r="Z83" s="200">
        <f>SUM(Z75:Z82)</f>
        <v>0</v>
      </c>
      <c r="AA83" s="224"/>
      <c r="AB83" s="200">
        <f>SUM(AB75:AB82)</f>
        <v>0</v>
      </c>
      <c r="AC83" s="224"/>
      <c r="AD83" s="200">
        <f>SUM(AD75:AD82)</f>
        <v>0</v>
      </c>
      <c r="AE83" s="224"/>
      <c r="AF83" s="200">
        <f>SUM(AF75:AF82)</f>
        <v>0</v>
      </c>
      <c r="AG83" s="225"/>
      <c r="AH83" s="200">
        <f>SUM(AH75:AH82)</f>
        <v>0</v>
      </c>
      <c r="AI83" s="225"/>
      <c r="AJ83" s="200">
        <f>SUM(AJ75:AJ82)</f>
        <v>0</v>
      </c>
      <c r="AK83" s="224"/>
      <c r="AL83" s="200">
        <f>SUM(AL75:AL82)</f>
        <v>0</v>
      </c>
      <c r="AM83" s="212"/>
      <c r="AN83" s="200">
        <f>SUM(AN75:AN82)</f>
        <v>0</v>
      </c>
      <c r="AO83" s="224"/>
      <c r="AP83" s="200">
        <f>SUM(AP75:AP82)</f>
        <v>0</v>
      </c>
      <c r="AQ83" s="224"/>
      <c r="AR83" s="200">
        <f>SUM(AR75:AR82)</f>
        <v>0</v>
      </c>
      <c r="AS83" s="224"/>
      <c r="AT83" s="200">
        <f>SUM(AT75:AT82)</f>
        <v>0</v>
      </c>
      <c r="AU83" s="225"/>
      <c r="AV83" s="200">
        <f>SUM(AV75:AV82)</f>
        <v>0</v>
      </c>
      <c r="AW83" s="212"/>
      <c r="AX83" s="200">
        <f>SUM(AX75:AX82)</f>
        <v>0</v>
      </c>
      <c r="AY83" s="224"/>
      <c r="AZ83" s="200">
        <f>SUM(AZ75:AZ82)</f>
        <v>0</v>
      </c>
      <c r="BA83" s="224"/>
      <c r="BB83" s="200">
        <f>SUM(BB75:BB82)</f>
        <v>0</v>
      </c>
      <c r="BC83" s="224"/>
      <c r="BD83" s="200">
        <f>SUM(BD75:BD82)</f>
        <v>0</v>
      </c>
      <c r="BE83" s="225"/>
      <c r="BF83" s="200">
        <f>SUM(BF75:BF82)</f>
        <v>0</v>
      </c>
      <c r="BG83" s="225"/>
      <c r="BH83" s="200">
        <f>SUM(BH75:BH82)</f>
        <v>0</v>
      </c>
      <c r="BI83" s="224"/>
      <c r="BJ83" s="200">
        <f>SUM(BJ75:BJ82)</f>
        <v>0</v>
      </c>
      <c r="BK83" s="225"/>
      <c r="BL83" s="200">
        <f>SUM(BL75:BL82)</f>
        <v>0</v>
      </c>
      <c r="BM83" s="225"/>
      <c r="BN83" s="200">
        <f>SUM(BN75:BN82)</f>
        <v>0</v>
      </c>
      <c r="BO83" s="225"/>
      <c r="BP83" s="201">
        <f>SUM(BP75:BP82)</f>
        <v>0</v>
      </c>
      <c r="BU83" s="798" t="s">
        <v>284</v>
      </c>
      <c r="BV83" s="799"/>
      <c r="BW83" s="799"/>
      <c r="BX83" s="799"/>
      <c r="BY83" s="799"/>
      <c r="BZ83" s="799"/>
      <c r="CA83" s="799"/>
      <c r="CB83" s="800"/>
      <c r="CC83" s="212"/>
      <c r="CD83" s="200">
        <f>SUM(CD75:CD82)</f>
        <v>25000</v>
      </c>
      <c r="CE83" s="224"/>
      <c r="CF83" s="200">
        <f>SUM(CF75:CF82)</f>
        <v>20000</v>
      </c>
      <c r="CG83" s="224"/>
      <c r="CH83" s="200">
        <f>SUM(CH75:CH82)</f>
        <v>0</v>
      </c>
      <c r="CI83" s="224"/>
      <c r="CJ83" s="200">
        <f>SUM(CJ75:CJ82)</f>
        <v>10000</v>
      </c>
      <c r="CK83" s="225"/>
      <c r="CL83" s="200">
        <f>SUM(CL75:CL82)</f>
        <v>10000</v>
      </c>
      <c r="CM83" s="225"/>
      <c r="CN83" s="200">
        <f>SUM(CN75:CN82)</f>
        <v>10000</v>
      </c>
      <c r="CO83" s="224"/>
      <c r="CP83" s="200">
        <f>SUM(CP75:CP82)</f>
        <v>0</v>
      </c>
      <c r="CQ83" s="225"/>
      <c r="CR83" s="200">
        <f>SUM(CR75:CR82)</f>
        <v>0</v>
      </c>
      <c r="CS83" s="225"/>
      <c r="CT83" s="200">
        <f>SUM(CT75:CT82)</f>
        <v>0</v>
      </c>
      <c r="CU83" s="225"/>
      <c r="CV83" s="201">
        <f>SUM(CV75:CV82)</f>
        <v>0</v>
      </c>
    </row>
    <row r="84" spans="1:101" ht="13.5" customHeight="1" x14ac:dyDescent="0.55000000000000004">
      <c r="A84" s="178"/>
      <c r="B84" s="178"/>
      <c r="C84" s="178"/>
      <c r="D84" s="178"/>
      <c r="E84" s="178"/>
      <c r="F84" s="178"/>
      <c r="G84" s="178"/>
      <c r="H84" s="178"/>
      <c r="I84" s="178"/>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8"/>
      <c r="AN84" s="177"/>
      <c r="AO84" s="177"/>
      <c r="AP84" s="177"/>
      <c r="AQ84" s="177"/>
      <c r="AR84" s="177"/>
      <c r="AS84" s="177"/>
      <c r="AT84" s="177"/>
      <c r="AU84" s="177"/>
      <c r="AV84" s="177"/>
      <c r="AW84" s="178"/>
      <c r="AX84" s="177"/>
      <c r="AY84" s="177"/>
      <c r="AZ84" s="177"/>
      <c r="BA84" s="177"/>
      <c r="BB84" s="177"/>
      <c r="BC84" s="177"/>
      <c r="BD84" s="177"/>
      <c r="BE84" s="177"/>
      <c r="BF84" s="177"/>
      <c r="BG84" s="177"/>
      <c r="BH84" s="177"/>
      <c r="BI84" s="177"/>
      <c r="BJ84" s="177"/>
      <c r="BK84" s="177"/>
      <c r="BL84" s="177"/>
      <c r="BM84" s="177"/>
      <c r="BN84" s="177"/>
      <c r="BO84" s="177"/>
      <c r="BP84" s="187"/>
      <c r="BQ84" s="184"/>
      <c r="BU84" s="178"/>
      <c r="BV84" s="178"/>
      <c r="BW84" s="178"/>
      <c r="BX84" s="178"/>
      <c r="BY84" s="178"/>
      <c r="BZ84" s="178"/>
      <c r="CA84" s="178"/>
      <c r="CB84" s="178"/>
      <c r="CC84" s="178"/>
      <c r="CD84" s="177"/>
      <c r="CE84" s="177"/>
      <c r="CF84" s="177"/>
      <c r="CG84" s="177"/>
      <c r="CH84" s="177"/>
      <c r="CI84" s="177"/>
      <c r="CJ84" s="177"/>
      <c r="CK84" s="177"/>
      <c r="CL84" s="177"/>
      <c r="CM84" s="177"/>
      <c r="CN84" s="177"/>
      <c r="CO84" s="177"/>
      <c r="CP84" s="177"/>
      <c r="CQ84" s="177"/>
      <c r="CR84" s="177"/>
      <c r="CS84" s="177"/>
      <c r="CT84" s="177"/>
      <c r="CU84" s="177"/>
      <c r="CV84" s="187"/>
      <c r="CW84" s="184"/>
    </row>
    <row r="85" spans="1:101" ht="24" customHeight="1" x14ac:dyDescent="0.55000000000000004">
      <c r="A85" s="809" t="s">
        <v>285</v>
      </c>
      <c r="B85" s="809"/>
      <c r="C85" s="809"/>
      <c r="D85" s="809"/>
      <c r="E85" s="809"/>
      <c r="F85" s="809"/>
      <c r="G85" s="809"/>
      <c r="H85" s="809"/>
      <c r="I85" s="820">
        <f>J71+J83</f>
        <v>0</v>
      </c>
      <c r="J85" s="821"/>
      <c r="K85" s="819">
        <f>L71+L83</f>
        <v>0</v>
      </c>
      <c r="L85" s="820"/>
      <c r="M85" s="819">
        <f>N71+N83</f>
        <v>0</v>
      </c>
      <c r="N85" s="820"/>
      <c r="O85" s="819">
        <f>P71+P83</f>
        <v>0</v>
      </c>
      <c r="P85" s="820"/>
      <c r="Q85" s="819">
        <f>R71+R83</f>
        <v>0</v>
      </c>
      <c r="R85" s="820"/>
      <c r="S85" s="819">
        <f>T71+T83</f>
        <v>0</v>
      </c>
      <c r="T85" s="820"/>
      <c r="U85" s="819">
        <f>V71+V83</f>
        <v>0</v>
      </c>
      <c r="V85" s="820"/>
      <c r="W85" s="819">
        <f>X71+X83</f>
        <v>0</v>
      </c>
      <c r="X85" s="820"/>
      <c r="Y85" s="819">
        <f>Z71+Z83</f>
        <v>0</v>
      </c>
      <c r="Z85" s="820"/>
      <c r="AA85" s="819">
        <f>AB71+AB83</f>
        <v>0</v>
      </c>
      <c r="AB85" s="820"/>
      <c r="AC85" s="819">
        <f>AD71+AD83</f>
        <v>0</v>
      </c>
      <c r="AD85" s="820"/>
      <c r="AE85" s="819">
        <f>AF71+AF83</f>
        <v>0</v>
      </c>
      <c r="AF85" s="820"/>
      <c r="AG85" s="819">
        <f>AH71+AH83</f>
        <v>0</v>
      </c>
      <c r="AH85" s="820"/>
      <c r="AI85" s="819">
        <f>AJ71+AJ83</f>
        <v>0</v>
      </c>
      <c r="AJ85" s="820"/>
      <c r="AK85" s="819">
        <f>AL71+AL83</f>
        <v>0</v>
      </c>
      <c r="AL85" s="820"/>
      <c r="AM85" s="820">
        <f>AN71+AN83</f>
        <v>0</v>
      </c>
      <c r="AN85" s="821"/>
      <c r="AO85" s="819">
        <f>AP71+AP83</f>
        <v>0</v>
      </c>
      <c r="AP85" s="820"/>
      <c r="AQ85" s="819">
        <f>AR71+AR83</f>
        <v>0</v>
      </c>
      <c r="AR85" s="820"/>
      <c r="AS85" s="819">
        <f>AT71+AT83</f>
        <v>0</v>
      </c>
      <c r="AT85" s="820"/>
      <c r="AU85" s="819">
        <f>AV71+AV83</f>
        <v>0</v>
      </c>
      <c r="AV85" s="820"/>
      <c r="AW85" s="820">
        <f>AX71+AX83</f>
        <v>0</v>
      </c>
      <c r="AX85" s="821"/>
      <c r="AY85" s="819">
        <f>AZ71+AZ83</f>
        <v>0</v>
      </c>
      <c r="AZ85" s="820"/>
      <c r="BA85" s="819">
        <f>BB71+BB83</f>
        <v>0</v>
      </c>
      <c r="BB85" s="820"/>
      <c r="BC85" s="819">
        <f>BD71+BD83</f>
        <v>0</v>
      </c>
      <c r="BD85" s="820"/>
      <c r="BE85" s="819">
        <f>BF71+BF83</f>
        <v>0</v>
      </c>
      <c r="BF85" s="820"/>
      <c r="BG85" s="819">
        <f>BH71+BH83</f>
        <v>0</v>
      </c>
      <c r="BH85" s="820"/>
      <c r="BI85" s="819">
        <f>BJ71+BJ83</f>
        <v>0</v>
      </c>
      <c r="BJ85" s="820"/>
      <c r="BK85" s="819">
        <f>BL71+BL83</f>
        <v>0</v>
      </c>
      <c r="BL85" s="820"/>
      <c r="BM85" s="819">
        <f>BN71+BN83</f>
        <v>0</v>
      </c>
      <c r="BN85" s="820"/>
      <c r="BO85" s="819">
        <f>BP71+BP83</f>
        <v>0</v>
      </c>
      <c r="BP85" s="821"/>
      <c r="BU85" s="809" t="s">
        <v>285</v>
      </c>
      <c r="BV85" s="809"/>
      <c r="BW85" s="809"/>
      <c r="BX85" s="809"/>
      <c r="BY85" s="809"/>
      <c r="BZ85" s="809"/>
      <c r="CA85" s="809"/>
      <c r="CB85" s="809"/>
      <c r="CC85" s="820">
        <f>CD71+CD83</f>
        <v>235000</v>
      </c>
      <c r="CD85" s="821"/>
      <c r="CE85" s="819">
        <f>CF71+CF83</f>
        <v>110000</v>
      </c>
      <c r="CF85" s="820"/>
      <c r="CG85" s="819">
        <f>CH71+CH83</f>
        <v>40000</v>
      </c>
      <c r="CH85" s="820"/>
      <c r="CI85" s="819">
        <f>CJ71+CJ83</f>
        <v>55000</v>
      </c>
      <c r="CJ85" s="820"/>
      <c r="CK85" s="819">
        <f>CL71+CL83</f>
        <v>120000</v>
      </c>
      <c r="CL85" s="820"/>
      <c r="CM85" s="819">
        <f>CN71+CN83</f>
        <v>10000</v>
      </c>
      <c r="CN85" s="820"/>
      <c r="CO85" s="819">
        <f>CP71+CP83</f>
        <v>0</v>
      </c>
      <c r="CP85" s="820"/>
      <c r="CQ85" s="819">
        <f>CR71+CR83</f>
        <v>0</v>
      </c>
      <c r="CR85" s="820"/>
      <c r="CS85" s="819">
        <f>CT71+CT83</f>
        <v>0</v>
      </c>
      <c r="CT85" s="820"/>
      <c r="CU85" s="819">
        <f>CV71+CV83</f>
        <v>0</v>
      </c>
      <c r="CV85" s="821"/>
    </row>
    <row r="86" spans="1:101" ht="13.5" customHeight="1" x14ac:dyDescent="0.55000000000000004">
      <c r="A86" s="176"/>
      <c r="B86" s="176"/>
      <c r="C86" s="176"/>
      <c r="D86" s="176"/>
      <c r="E86" s="176"/>
      <c r="F86" s="176"/>
      <c r="G86" s="176"/>
      <c r="H86" s="176"/>
      <c r="I86" s="176"/>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76"/>
      <c r="AN86" s="182"/>
      <c r="AO86" s="182"/>
      <c r="AP86" s="182"/>
      <c r="AQ86" s="182"/>
      <c r="AR86" s="182"/>
      <c r="AS86" s="182"/>
      <c r="AT86" s="182"/>
      <c r="AU86" s="182"/>
      <c r="AV86" s="182"/>
      <c r="AW86" s="176"/>
      <c r="AX86" s="182"/>
      <c r="AY86" s="182"/>
      <c r="AZ86" s="182"/>
      <c r="BA86" s="182"/>
      <c r="BB86" s="182"/>
      <c r="BC86" s="182"/>
      <c r="BD86" s="182"/>
      <c r="BE86" s="182"/>
      <c r="BF86" s="182"/>
      <c r="BG86" s="182"/>
      <c r="BH86" s="182"/>
      <c r="BI86" s="182"/>
      <c r="BJ86" s="182"/>
      <c r="BK86" s="182"/>
      <c r="BL86" s="182"/>
      <c r="BM86" s="182"/>
      <c r="BN86" s="182"/>
      <c r="BO86" s="182"/>
      <c r="BP86" s="183"/>
      <c r="BQ86" s="184"/>
      <c r="BU86" s="176"/>
      <c r="BV86" s="176"/>
      <c r="BW86" s="176"/>
      <c r="BX86" s="176"/>
      <c r="BY86" s="176"/>
      <c r="BZ86" s="176"/>
      <c r="CA86" s="176"/>
      <c r="CB86" s="176"/>
      <c r="CC86" s="176"/>
      <c r="CD86" s="182"/>
      <c r="CE86" s="182"/>
      <c r="CF86" s="182"/>
      <c r="CG86" s="182"/>
      <c r="CH86" s="182"/>
      <c r="CI86" s="182"/>
      <c r="CJ86" s="182"/>
      <c r="CK86" s="182"/>
      <c r="CL86" s="182"/>
      <c r="CM86" s="182"/>
      <c r="CN86" s="182"/>
      <c r="CO86" s="182"/>
      <c r="CP86" s="182"/>
      <c r="CQ86" s="182"/>
      <c r="CR86" s="182"/>
      <c r="CS86" s="182"/>
      <c r="CT86" s="182"/>
      <c r="CU86" s="182"/>
      <c r="CV86" s="183"/>
      <c r="CW86" s="184"/>
    </row>
    <row r="87" spans="1:101" ht="57" customHeight="1" x14ac:dyDescent="0.2">
      <c r="BV87" s="340" t="s">
        <v>256</v>
      </c>
      <c r="BW87" s="176"/>
      <c r="BX87" s="176"/>
      <c r="BY87" s="176"/>
      <c r="BZ87" s="176"/>
      <c r="CA87" s="176"/>
      <c r="CB87" s="176"/>
      <c r="CC87" s="344" t="s">
        <v>275</v>
      </c>
      <c r="CE87" s="182"/>
      <c r="CG87" s="182"/>
      <c r="CI87" s="182"/>
      <c r="CK87" s="182"/>
      <c r="CL87" s="182"/>
      <c r="CM87" s="182"/>
      <c r="CN87" s="182"/>
      <c r="CO87" s="182"/>
      <c r="CQ87" s="182"/>
      <c r="CR87" s="182"/>
      <c r="CS87" s="182"/>
      <c r="CT87" s="182"/>
      <c r="CU87" s="182"/>
      <c r="CV87" s="183"/>
    </row>
    <row r="88" spans="1:101" ht="12" customHeight="1" x14ac:dyDescent="0.55000000000000004">
      <c r="A88" s="828" t="s">
        <v>276</v>
      </c>
      <c r="B88" s="968"/>
      <c r="C88" s="969"/>
      <c r="D88" s="186"/>
      <c r="E88" s="186"/>
      <c r="F88" s="186"/>
      <c r="G88" s="186"/>
      <c r="H88" s="834" t="s">
        <v>277</v>
      </c>
      <c r="I88" s="822">
        <f>$I$8</f>
        <v>0</v>
      </c>
      <c r="J88" s="822"/>
      <c r="K88" s="822">
        <f>$K$8</f>
        <v>0</v>
      </c>
      <c r="L88" s="822"/>
      <c r="M88" s="822">
        <f>$K$8</f>
        <v>0</v>
      </c>
      <c r="N88" s="822"/>
      <c r="O88" s="822">
        <f>$W$8</f>
        <v>0</v>
      </c>
      <c r="P88" s="822"/>
      <c r="Q88" s="822">
        <f>$BC$8</f>
        <v>0</v>
      </c>
      <c r="R88" s="822"/>
      <c r="S88" s="822">
        <f>$BE$8</f>
        <v>0</v>
      </c>
      <c r="T88" s="822"/>
      <c r="U88" s="822">
        <f>$BG$8</f>
        <v>0</v>
      </c>
      <c r="V88" s="822"/>
      <c r="W88" s="822">
        <f>$W$8</f>
        <v>0</v>
      </c>
      <c r="X88" s="822"/>
      <c r="Y88" s="822">
        <f>$K$8</f>
        <v>0</v>
      </c>
      <c r="Z88" s="822"/>
      <c r="AA88" s="822">
        <f>$K$8</f>
        <v>0</v>
      </c>
      <c r="AB88" s="822"/>
      <c r="AC88" s="822">
        <f>$W$8</f>
        <v>0</v>
      </c>
      <c r="AD88" s="822"/>
      <c r="AE88" s="822">
        <f>$BC$8</f>
        <v>0</v>
      </c>
      <c r="AF88" s="822"/>
      <c r="AG88" s="822">
        <f>$BE$8</f>
        <v>0</v>
      </c>
      <c r="AH88" s="822"/>
      <c r="AI88" s="822">
        <f>$BG$8</f>
        <v>0</v>
      </c>
      <c r="AJ88" s="822"/>
      <c r="AK88" s="822">
        <f>$W$8</f>
        <v>0</v>
      </c>
      <c r="AL88" s="822"/>
      <c r="AM88" s="822">
        <f>$I$8</f>
        <v>0</v>
      </c>
      <c r="AN88" s="822"/>
      <c r="AO88" s="822">
        <f>$K$8</f>
        <v>0</v>
      </c>
      <c r="AP88" s="822"/>
      <c r="AQ88" s="822">
        <f>$W$8</f>
        <v>0</v>
      </c>
      <c r="AR88" s="822"/>
      <c r="AS88" s="822">
        <f>$BC$8</f>
        <v>0</v>
      </c>
      <c r="AT88" s="822"/>
      <c r="AU88" s="822">
        <f>$BE$8</f>
        <v>0</v>
      </c>
      <c r="AV88" s="822"/>
      <c r="AW88" s="822">
        <f>$I$8</f>
        <v>0</v>
      </c>
      <c r="AX88" s="822"/>
      <c r="AY88" s="822">
        <f>$K$8</f>
        <v>0</v>
      </c>
      <c r="AZ88" s="822"/>
      <c r="BA88" s="822">
        <f>$W$8</f>
        <v>0</v>
      </c>
      <c r="BB88" s="822"/>
      <c r="BC88" s="822">
        <f>$BC$8</f>
        <v>0</v>
      </c>
      <c r="BD88" s="822"/>
      <c r="BE88" s="822">
        <f>$BE$8</f>
        <v>0</v>
      </c>
      <c r="BF88" s="822"/>
      <c r="BG88" s="822">
        <f>$BG$8</f>
        <v>0</v>
      </c>
      <c r="BH88" s="822"/>
      <c r="BI88" s="822">
        <f>$BI$8</f>
        <v>0</v>
      </c>
      <c r="BJ88" s="822"/>
      <c r="BK88" s="822">
        <f>$BK$8</f>
        <v>0</v>
      </c>
      <c r="BL88" s="822"/>
      <c r="BM88" s="822">
        <f>$BM$8</f>
        <v>0</v>
      </c>
      <c r="BN88" s="822"/>
      <c r="BO88" s="822">
        <f>$BO$8</f>
        <v>0</v>
      </c>
      <c r="BP88" s="822"/>
      <c r="BU88" s="828" t="s">
        <v>276</v>
      </c>
      <c r="BV88" s="830" t="s">
        <v>467</v>
      </c>
      <c r="BW88" s="831"/>
      <c r="BX88" s="186"/>
      <c r="BY88" s="186"/>
      <c r="BZ88" s="186"/>
      <c r="CA88" s="186"/>
      <c r="CB88" s="834" t="s">
        <v>277</v>
      </c>
      <c r="CC88" s="822" t="str">
        <f>CC$8</f>
        <v>A</v>
      </c>
      <c r="CD88" s="822"/>
      <c r="CE88" s="822" t="str">
        <f t="shared" ref="CE88" si="943">CE$8</f>
        <v>B</v>
      </c>
      <c r="CF88" s="822"/>
      <c r="CG88" s="822" t="str">
        <f t="shared" ref="CG88" si="944">CG$8</f>
        <v>C</v>
      </c>
      <c r="CH88" s="822"/>
      <c r="CI88" s="822" t="str">
        <f t="shared" ref="CI88" si="945">CI$8</f>
        <v>D</v>
      </c>
      <c r="CJ88" s="822"/>
      <c r="CK88" s="822" t="str">
        <f t="shared" ref="CK88" si="946">CK$8</f>
        <v>E</v>
      </c>
      <c r="CL88" s="822"/>
      <c r="CM88" s="822" t="str">
        <f t="shared" ref="CM88" si="947">CM$8</f>
        <v>F</v>
      </c>
      <c r="CN88" s="822"/>
      <c r="CO88" s="822">
        <f t="shared" ref="CO88" si="948">CO$8</f>
        <v>0</v>
      </c>
      <c r="CP88" s="822"/>
      <c r="CQ88" s="822">
        <f t="shared" ref="CQ88" si="949">CQ$8</f>
        <v>0</v>
      </c>
      <c r="CR88" s="822"/>
      <c r="CS88" s="822">
        <f t="shared" ref="CS88" si="950">CS$8</f>
        <v>0</v>
      </c>
      <c r="CT88" s="822"/>
      <c r="CU88" s="822">
        <f t="shared" ref="CU88" si="951">CU$8</f>
        <v>0</v>
      </c>
      <c r="CV88" s="822"/>
    </row>
    <row r="89" spans="1:101" ht="12" customHeight="1" x14ac:dyDescent="0.55000000000000004">
      <c r="A89" s="829"/>
      <c r="B89" s="970"/>
      <c r="C89" s="971"/>
      <c r="D89" s="187"/>
      <c r="E89" s="187"/>
      <c r="F89" s="187"/>
      <c r="G89" s="187"/>
      <c r="H89" s="835"/>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c r="AS89" s="823"/>
      <c r="AT89" s="823"/>
      <c r="AU89" s="823"/>
      <c r="AV89" s="823"/>
      <c r="AW89" s="823"/>
      <c r="AX89" s="823"/>
      <c r="AY89" s="823"/>
      <c r="AZ89" s="823"/>
      <c r="BA89" s="823"/>
      <c r="BB89" s="823"/>
      <c r="BC89" s="823"/>
      <c r="BD89" s="823"/>
      <c r="BE89" s="823"/>
      <c r="BF89" s="823"/>
      <c r="BG89" s="823"/>
      <c r="BH89" s="823"/>
      <c r="BI89" s="823"/>
      <c r="BJ89" s="823"/>
      <c r="BK89" s="823"/>
      <c r="BL89" s="823"/>
      <c r="BM89" s="823"/>
      <c r="BN89" s="823"/>
      <c r="BO89" s="823"/>
      <c r="BP89" s="823"/>
      <c r="BU89" s="829"/>
      <c r="BV89" s="832"/>
      <c r="BW89" s="833"/>
      <c r="BX89" s="187"/>
      <c r="BY89" s="187"/>
      <c r="BZ89" s="187"/>
      <c r="CA89" s="187"/>
      <c r="CB89" s="835"/>
      <c r="CC89" s="823"/>
      <c r="CD89" s="823"/>
      <c r="CE89" s="823"/>
      <c r="CF89" s="823"/>
      <c r="CG89" s="823"/>
      <c r="CH89" s="823"/>
      <c r="CI89" s="823"/>
      <c r="CJ89" s="823"/>
      <c r="CK89" s="823"/>
      <c r="CL89" s="823"/>
      <c r="CM89" s="823"/>
      <c r="CN89" s="823"/>
      <c r="CO89" s="823"/>
      <c r="CP89" s="823"/>
      <c r="CQ89" s="823"/>
      <c r="CR89" s="823"/>
      <c r="CS89" s="823"/>
      <c r="CT89" s="823"/>
      <c r="CU89" s="823"/>
      <c r="CV89" s="823"/>
    </row>
    <row r="90" spans="1:101" ht="22.25" customHeight="1" thickBot="1" x14ac:dyDescent="0.25">
      <c r="A90" s="824" t="s">
        <v>292</v>
      </c>
      <c r="B90" s="824"/>
      <c r="C90" s="824"/>
      <c r="D90" s="824"/>
      <c r="E90" s="824"/>
      <c r="F90" s="824"/>
      <c r="G90" s="824"/>
      <c r="H90" s="178"/>
      <c r="I90" s="188"/>
      <c r="J90" s="188"/>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8"/>
      <c r="AN90" s="188"/>
      <c r="AO90" s="189"/>
      <c r="AP90" s="189"/>
      <c r="AQ90" s="189"/>
      <c r="AR90" s="189"/>
      <c r="AS90" s="189"/>
      <c r="AT90" s="189"/>
      <c r="AU90" s="189"/>
      <c r="AV90" s="189"/>
      <c r="AW90" s="188"/>
      <c r="AX90" s="188"/>
      <c r="AY90" s="189"/>
      <c r="AZ90" s="189"/>
      <c r="BA90" s="189"/>
      <c r="BB90" s="189"/>
      <c r="BC90" s="189"/>
      <c r="BD90" s="189"/>
      <c r="BE90" s="189"/>
      <c r="BF90" s="189"/>
      <c r="BG90" s="189"/>
      <c r="BH90" s="189"/>
      <c r="BI90" s="190"/>
      <c r="BJ90" s="190"/>
      <c r="BK90" s="190"/>
      <c r="BL90" s="190"/>
      <c r="BM90" s="190"/>
      <c r="BN90" s="190"/>
      <c r="BO90" s="190"/>
      <c r="BP90" s="190"/>
      <c r="BU90" s="824" t="s">
        <v>292</v>
      </c>
      <c r="BV90" s="824"/>
      <c r="BW90" s="824"/>
      <c r="BX90" s="824"/>
      <c r="BY90" s="824"/>
      <c r="BZ90" s="824"/>
      <c r="CA90" s="824"/>
      <c r="CB90" s="178"/>
      <c r="CC90" s="188"/>
      <c r="CD90" s="188"/>
      <c r="CE90" s="189"/>
      <c r="CF90" s="189"/>
      <c r="CG90" s="189"/>
      <c r="CH90" s="189"/>
      <c r="CI90" s="189"/>
      <c r="CJ90" s="189"/>
      <c r="CK90" s="189"/>
      <c r="CL90" s="189"/>
      <c r="CM90" s="189"/>
      <c r="CN90" s="189"/>
      <c r="CO90" s="190"/>
      <c r="CP90" s="190"/>
      <c r="CQ90" s="190"/>
      <c r="CR90" s="190"/>
      <c r="CS90" s="190"/>
      <c r="CT90" s="190"/>
      <c r="CU90" s="190"/>
      <c r="CV90" s="190"/>
    </row>
    <row r="91" spans="1:101" ht="20.399999999999999" customHeight="1" thickBot="1" x14ac:dyDescent="0.6">
      <c r="A91" s="338"/>
      <c r="B91" s="346" t="s">
        <v>293</v>
      </c>
      <c r="C91" s="191"/>
      <c r="D91" s="192"/>
      <c r="E91" s="192"/>
      <c r="F91" s="192"/>
      <c r="G91" s="193"/>
      <c r="H91" s="178"/>
      <c r="I91" s="801" t="s">
        <v>278</v>
      </c>
      <c r="J91" s="801"/>
      <c r="K91" s="801" t="s">
        <v>278</v>
      </c>
      <c r="L91" s="801"/>
      <c r="M91" s="801" t="s">
        <v>278</v>
      </c>
      <c r="N91" s="801"/>
      <c r="O91" s="801" t="s">
        <v>278</v>
      </c>
      <c r="P91" s="801"/>
      <c r="Q91" s="801" t="s">
        <v>278</v>
      </c>
      <c r="R91" s="801"/>
      <c r="S91" s="801" t="s">
        <v>278</v>
      </c>
      <c r="T91" s="801"/>
      <c r="U91" s="801" t="s">
        <v>278</v>
      </c>
      <c r="V91" s="801"/>
      <c r="W91" s="801" t="s">
        <v>278</v>
      </c>
      <c r="X91" s="801"/>
      <c r="Y91" s="801" t="s">
        <v>278</v>
      </c>
      <c r="Z91" s="801"/>
      <c r="AA91" s="801" t="s">
        <v>278</v>
      </c>
      <c r="AB91" s="801"/>
      <c r="AC91" s="801" t="s">
        <v>278</v>
      </c>
      <c r="AD91" s="801"/>
      <c r="AE91" s="801" t="s">
        <v>278</v>
      </c>
      <c r="AF91" s="801"/>
      <c r="AG91" s="801" t="s">
        <v>278</v>
      </c>
      <c r="AH91" s="801"/>
      <c r="AI91" s="801" t="s">
        <v>278</v>
      </c>
      <c r="AJ91" s="801"/>
      <c r="AK91" s="801" t="s">
        <v>278</v>
      </c>
      <c r="AL91" s="801"/>
      <c r="AM91" s="801" t="s">
        <v>278</v>
      </c>
      <c r="AN91" s="801"/>
      <c r="AO91" s="801" t="s">
        <v>278</v>
      </c>
      <c r="AP91" s="801"/>
      <c r="AQ91" s="801" t="s">
        <v>278</v>
      </c>
      <c r="AR91" s="801"/>
      <c r="AS91" s="801" t="s">
        <v>278</v>
      </c>
      <c r="AT91" s="801"/>
      <c r="AU91" s="801" t="s">
        <v>278</v>
      </c>
      <c r="AV91" s="801"/>
      <c r="AW91" s="801" t="s">
        <v>278</v>
      </c>
      <c r="AX91" s="801"/>
      <c r="AY91" s="801" t="s">
        <v>278</v>
      </c>
      <c r="AZ91" s="801"/>
      <c r="BA91" s="801" t="s">
        <v>278</v>
      </c>
      <c r="BB91" s="801"/>
      <c r="BC91" s="801" t="s">
        <v>278</v>
      </c>
      <c r="BD91" s="801"/>
      <c r="BE91" s="801" t="s">
        <v>278</v>
      </c>
      <c r="BF91" s="801"/>
      <c r="BG91" s="801" t="s">
        <v>278</v>
      </c>
      <c r="BH91" s="801"/>
      <c r="BI91" s="801" t="s">
        <v>278</v>
      </c>
      <c r="BJ91" s="801"/>
      <c r="BK91" s="801" t="s">
        <v>278</v>
      </c>
      <c r="BL91" s="801"/>
      <c r="BM91" s="801" t="s">
        <v>278</v>
      </c>
      <c r="BN91" s="801"/>
      <c r="BO91" s="801" t="s">
        <v>278</v>
      </c>
      <c r="BP91" s="801"/>
      <c r="BU91" s="345" t="s">
        <v>428</v>
      </c>
      <c r="BV91" s="346" t="s">
        <v>293</v>
      </c>
      <c r="BW91" s="191"/>
      <c r="BX91" s="192"/>
      <c r="BY91" s="192"/>
      <c r="BZ91" s="192"/>
      <c r="CA91" s="193"/>
      <c r="CB91" s="178"/>
      <c r="CC91" s="801" t="s">
        <v>278</v>
      </c>
      <c r="CD91" s="801"/>
      <c r="CE91" s="801" t="s">
        <v>278</v>
      </c>
      <c r="CF91" s="801"/>
      <c r="CG91" s="801" t="s">
        <v>278</v>
      </c>
      <c r="CH91" s="801"/>
      <c r="CI91" s="801" t="s">
        <v>278</v>
      </c>
      <c r="CJ91" s="801"/>
      <c r="CK91" s="801" t="s">
        <v>278</v>
      </c>
      <c r="CL91" s="801"/>
      <c r="CM91" s="801" t="s">
        <v>278</v>
      </c>
      <c r="CN91" s="801"/>
      <c r="CO91" s="801" t="s">
        <v>278</v>
      </c>
      <c r="CP91" s="801"/>
      <c r="CQ91" s="801" t="s">
        <v>278</v>
      </c>
      <c r="CR91" s="801"/>
      <c r="CS91" s="801" t="s">
        <v>278</v>
      </c>
      <c r="CT91" s="801"/>
      <c r="CU91" s="801" t="s">
        <v>278</v>
      </c>
      <c r="CV91" s="801"/>
    </row>
    <row r="92" spans="1:101" ht="23.25" customHeight="1" x14ac:dyDescent="0.2">
      <c r="A92" s="178"/>
      <c r="B92" s="347" t="s">
        <v>294</v>
      </c>
      <c r="C92" s="178"/>
      <c r="D92" s="155"/>
      <c r="E92" s="348" t="s">
        <v>295</v>
      </c>
      <c r="F92" s="178"/>
      <c r="G92" s="178"/>
      <c r="H92" s="178"/>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c r="AH92" s="802"/>
      <c r="AI92" s="802"/>
      <c r="AJ92" s="802"/>
      <c r="AK92" s="802"/>
      <c r="AL92" s="802"/>
      <c r="AM92" s="802"/>
      <c r="AN92" s="802"/>
      <c r="AO92" s="802"/>
      <c r="AP92" s="802"/>
      <c r="AQ92" s="802"/>
      <c r="AR92" s="802"/>
      <c r="AS92" s="802"/>
      <c r="AT92" s="802"/>
      <c r="AU92" s="802"/>
      <c r="AV92" s="802"/>
      <c r="AW92" s="802"/>
      <c r="AX92" s="802"/>
      <c r="AY92" s="802"/>
      <c r="AZ92" s="802"/>
      <c r="BA92" s="802"/>
      <c r="BB92" s="802"/>
      <c r="BC92" s="802"/>
      <c r="BD92" s="802"/>
      <c r="BE92" s="802"/>
      <c r="BF92" s="802"/>
      <c r="BG92" s="802"/>
      <c r="BH92" s="802"/>
      <c r="BI92" s="802"/>
      <c r="BJ92" s="802"/>
      <c r="BK92" s="802"/>
      <c r="BL92" s="802"/>
      <c r="BM92" s="802"/>
      <c r="BN92" s="802"/>
      <c r="BO92" s="802"/>
      <c r="BP92" s="802"/>
      <c r="BU92" s="178"/>
      <c r="BV92" s="347" t="s">
        <v>294</v>
      </c>
      <c r="BW92" s="178"/>
      <c r="BX92" s="155"/>
      <c r="BY92" s="348" t="s">
        <v>295</v>
      </c>
      <c r="BZ92" s="178"/>
      <c r="CA92" s="178"/>
      <c r="CB92" s="178"/>
      <c r="CC92" s="802"/>
      <c r="CD92" s="802"/>
      <c r="CE92" s="802"/>
      <c r="CF92" s="802"/>
      <c r="CG92" s="802"/>
      <c r="CH92" s="802"/>
      <c r="CI92" s="802"/>
      <c r="CJ92" s="802"/>
      <c r="CK92" s="802"/>
      <c r="CL92" s="802"/>
      <c r="CM92" s="802"/>
      <c r="CN92" s="802"/>
      <c r="CO92" s="802"/>
      <c r="CP92" s="802"/>
      <c r="CQ92" s="802"/>
      <c r="CR92" s="802"/>
      <c r="CS92" s="802"/>
      <c r="CT92" s="802"/>
      <c r="CU92" s="802"/>
      <c r="CV92" s="802"/>
    </row>
    <row r="93" spans="1:101" ht="14" customHeight="1" x14ac:dyDescent="0.55000000000000004">
      <c r="A93" s="796" t="s">
        <v>279</v>
      </c>
      <c r="B93" s="797"/>
      <c r="C93" s="797"/>
      <c r="D93" s="797"/>
      <c r="E93" s="797"/>
      <c r="F93" s="797"/>
      <c r="G93" s="797"/>
      <c r="H93" s="797"/>
      <c r="I93" s="797"/>
      <c r="J93" s="797"/>
      <c r="K93" s="797"/>
      <c r="L93" s="797"/>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194"/>
      <c r="BU93" s="796" t="s">
        <v>279</v>
      </c>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194"/>
    </row>
    <row r="94" spans="1:101" ht="29.4" customHeight="1" thickBot="1" x14ac:dyDescent="0.6">
      <c r="A94" s="349" t="s">
        <v>296</v>
      </c>
      <c r="B94" s="350" t="s">
        <v>280</v>
      </c>
      <c r="C94" s="350" t="s">
        <v>258</v>
      </c>
      <c r="D94" s="351" t="s">
        <v>259</v>
      </c>
      <c r="E94" s="351" t="s">
        <v>297</v>
      </c>
      <c r="F94" s="351" t="s">
        <v>298</v>
      </c>
      <c r="G94" s="351" t="s">
        <v>299</v>
      </c>
      <c r="H94" s="352" t="s">
        <v>281</v>
      </c>
      <c r="I94" s="353" t="s">
        <v>282</v>
      </c>
      <c r="J94" s="354" t="s">
        <v>283</v>
      </c>
      <c r="K94" s="353" t="s">
        <v>282</v>
      </c>
      <c r="L94" s="354" t="s">
        <v>283</v>
      </c>
      <c r="M94" s="353" t="s">
        <v>282</v>
      </c>
      <c r="N94" s="354" t="s">
        <v>283</v>
      </c>
      <c r="O94" s="353" t="s">
        <v>282</v>
      </c>
      <c r="P94" s="354" t="s">
        <v>283</v>
      </c>
      <c r="Q94" s="353" t="s">
        <v>282</v>
      </c>
      <c r="R94" s="354" t="s">
        <v>283</v>
      </c>
      <c r="S94" s="353" t="s">
        <v>282</v>
      </c>
      <c r="T94" s="354" t="s">
        <v>283</v>
      </c>
      <c r="U94" s="353" t="s">
        <v>282</v>
      </c>
      <c r="V94" s="354" t="s">
        <v>283</v>
      </c>
      <c r="W94" s="353" t="s">
        <v>282</v>
      </c>
      <c r="X94" s="354" t="s">
        <v>283</v>
      </c>
      <c r="Y94" s="353" t="s">
        <v>282</v>
      </c>
      <c r="Z94" s="354" t="s">
        <v>283</v>
      </c>
      <c r="AA94" s="353" t="s">
        <v>282</v>
      </c>
      <c r="AB94" s="354" t="s">
        <v>283</v>
      </c>
      <c r="AC94" s="353" t="s">
        <v>282</v>
      </c>
      <c r="AD94" s="354" t="s">
        <v>283</v>
      </c>
      <c r="AE94" s="353" t="s">
        <v>282</v>
      </c>
      <c r="AF94" s="354" t="s">
        <v>283</v>
      </c>
      <c r="AG94" s="353" t="s">
        <v>282</v>
      </c>
      <c r="AH94" s="354" t="s">
        <v>283</v>
      </c>
      <c r="AI94" s="353" t="s">
        <v>282</v>
      </c>
      <c r="AJ94" s="354" t="s">
        <v>283</v>
      </c>
      <c r="AK94" s="353" t="s">
        <v>282</v>
      </c>
      <c r="AL94" s="354" t="s">
        <v>283</v>
      </c>
      <c r="AM94" s="353" t="s">
        <v>282</v>
      </c>
      <c r="AN94" s="354" t="s">
        <v>283</v>
      </c>
      <c r="AO94" s="353" t="s">
        <v>282</v>
      </c>
      <c r="AP94" s="354" t="s">
        <v>283</v>
      </c>
      <c r="AQ94" s="353" t="s">
        <v>282</v>
      </c>
      <c r="AR94" s="354" t="s">
        <v>283</v>
      </c>
      <c r="AS94" s="353" t="s">
        <v>282</v>
      </c>
      <c r="AT94" s="354" t="s">
        <v>283</v>
      </c>
      <c r="AU94" s="353" t="s">
        <v>282</v>
      </c>
      <c r="AV94" s="354" t="s">
        <v>283</v>
      </c>
      <c r="AW94" s="353" t="s">
        <v>282</v>
      </c>
      <c r="AX94" s="354" t="s">
        <v>283</v>
      </c>
      <c r="AY94" s="353" t="s">
        <v>282</v>
      </c>
      <c r="AZ94" s="354" t="s">
        <v>283</v>
      </c>
      <c r="BA94" s="353" t="s">
        <v>282</v>
      </c>
      <c r="BB94" s="354" t="s">
        <v>283</v>
      </c>
      <c r="BC94" s="353" t="s">
        <v>282</v>
      </c>
      <c r="BD94" s="354" t="s">
        <v>283</v>
      </c>
      <c r="BE94" s="353" t="s">
        <v>282</v>
      </c>
      <c r="BF94" s="354" t="s">
        <v>283</v>
      </c>
      <c r="BG94" s="353" t="s">
        <v>282</v>
      </c>
      <c r="BH94" s="354" t="s">
        <v>283</v>
      </c>
      <c r="BI94" s="353" t="s">
        <v>282</v>
      </c>
      <c r="BJ94" s="354" t="s">
        <v>283</v>
      </c>
      <c r="BK94" s="353" t="s">
        <v>282</v>
      </c>
      <c r="BL94" s="354" t="s">
        <v>283</v>
      </c>
      <c r="BM94" s="353" t="s">
        <v>282</v>
      </c>
      <c r="BN94" s="354" t="s">
        <v>283</v>
      </c>
      <c r="BO94" s="353" t="s">
        <v>282</v>
      </c>
      <c r="BP94" s="353" t="s">
        <v>283</v>
      </c>
      <c r="BU94" s="349" t="s">
        <v>296</v>
      </c>
      <c r="BV94" s="350" t="s">
        <v>280</v>
      </c>
      <c r="BW94" s="350" t="s">
        <v>258</v>
      </c>
      <c r="BX94" s="351" t="s">
        <v>259</v>
      </c>
      <c r="BY94" s="351" t="s">
        <v>297</v>
      </c>
      <c r="BZ94" s="351" t="s">
        <v>298</v>
      </c>
      <c r="CA94" s="351" t="s">
        <v>299</v>
      </c>
      <c r="CB94" s="352" t="s">
        <v>281</v>
      </c>
      <c r="CC94" s="353" t="s">
        <v>282</v>
      </c>
      <c r="CD94" s="354" t="s">
        <v>283</v>
      </c>
      <c r="CE94" s="353" t="s">
        <v>282</v>
      </c>
      <c r="CF94" s="354" t="s">
        <v>283</v>
      </c>
      <c r="CG94" s="353" t="s">
        <v>282</v>
      </c>
      <c r="CH94" s="354" t="s">
        <v>283</v>
      </c>
      <c r="CI94" s="353" t="s">
        <v>282</v>
      </c>
      <c r="CJ94" s="354" t="s">
        <v>283</v>
      </c>
      <c r="CK94" s="353" t="s">
        <v>282</v>
      </c>
      <c r="CL94" s="354" t="s">
        <v>283</v>
      </c>
      <c r="CM94" s="353" t="s">
        <v>282</v>
      </c>
      <c r="CN94" s="354" t="s">
        <v>283</v>
      </c>
      <c r="CO94" s="353" t="s">
        <v>282</v>
      </c>
      <c r="CP94" s="354" t="s">
        <v>283</v>
      </c>
      <c r="CQ94" s="353" t="s">
        <v>282</v>
      </c>
      <c r="CR94" s="354" t="s">
        <v>283</v>
      </c>
      <c r="CS94" s="353" t="s">
        <v>282</v>
      </c>
      <c r="CT94" s="354" t="s">
        <v>283</v>
      </c>
      <c r="CU94" s="353" t="s">
        <v>282</v>
      </c>
      <c r="CV94" s="353" t="s">
        <v>283</v>
      </c>
    </row>
    <row r="95" spans="1:101" ht="21" customHeight="1" thickTop="1" x14ac:dyDescent="0.55000000000000004">
      <c r="A95" s="195"/>
      <c r="B95" s="196"/>
      <c r="C95" s="196"/>
      <c r="D95" s="197"/>
      <c r="E95" s="278"/>
      <c r="F95" s="198"/>
      <c r="G95" s="199" t="str">
        <f>IF(OR(E95="",F95=""),"",ROUNDDOWN(F95/1000/E95,1))</f>
        <v/>
      </c>
      <c r="H95" s="246"/>
      <c r="I95" s="249"/>
      <c r="J95" s="229">
        <f>$H95*I95</f>
        <v>0</v>
      </c>
      <c r="K95" s="249"/>
      <c r="L95" s="229">
        <f t="shared" ref="L95" si="952">$H95*K95</f>
        <v>0</v>
      </c>
      <c r="M95" s="249"/>
      <c r="N95" s="229">
        <f t="shared" ref="N95" si="953">$H95*M95</f>
        <v>0</v>
      </c>
      <c r="O95" s="249"/>
      <c r="P95" s="229">
        <f t="shared" ref="P95" si="954">$H95*O95</f>
        <v>0</v>
      </c>
      <c r="Q95" s="249"/>
      <c r="R95" s="229">
        <f t="shared" ref="R95" si="955">$H95*Q95</f>
        <v>0</v>
      </c>
      <c r="S95" s="249"/>
      <c r="T95" s="229">
        <f t="shared" ref="T95" si="956">$H95*S95</f>
        <v>0</v>
      </c>
      <c r="U95" s="249"/>
      <c r="V95" s="229">
        <f t="shared" ref="V95" si="957">$H95*U95</f>
        <v>0</v>
      </c>
      <c r="W95" s="249"/>
      <c r="X95" s="229">
        <f t="shared" ref="X95" si="958">$H95*W95</f>
        <v>0</v>
      </c>
      <c r="Y95" s="249"/>
      <c r="Z95" s="229">
        <f t="shared" ref="Z95" si="959">$H95*Y95</f>
        <v>0</v>
      </c>
      <c r="AA95" s="249"/>
      <c r="AB95" s="229">
        <f t="shared" ref="AB95" si="960">$H95*AA95</f>
        <v>0</v>
      </c>
      <c r="AC95" s="249"/>
      <c r="AD95" s="229">
        <f t="shared" ref="AD95" si="961">$H95*AC95</f>
        <v>0</v>
      </c>
      <c r="AE95" s="249"/>
      <c r="AF95" s="229">
        <f t="shared" ref="AF95" si="962">$H95*AE95</f>
        <v>0</v>
      </c>
      <c r="AG95" s="249"/>
      <c r="AH95" s="229">
        <f t="shared" ref="AH95" si="963">$H95*AG95</f>
        <v>0</v>
      </c>
      <c r="AI95" s="249"/>
      <c r="AJ95" s="229">
        <f t="shared" ref="AJ95" si="964">$H95*AI95</f>
        <v>0</v>
      </c>
      <c r="AK95" s="249"/>
      <c r="AL95" s="229">
        <f t="shared" ref="AL95" si="965">$H95*AK95</f>
        <v>0</v>
      </c>
      <c r="AM95" s="249"/>
      <c r="AN95" s="229">
        <f t="shared" ref="AN95" si="966">$H95*AM95</f>
        <v>0</v>
      </c>
      <c r="AO95" s="249"/>
      <c r="AP95" s="229">
        <f t="shared" ref="AP95" si="967">$H95*AO95</f>
        <v>0</v>
      </c>
      <c r="AQ95" s="249"/>
      <c r="AR95" s="229">
        <f t="shared" ref="AR95" si="968">$H95*AQ95</f>
        <v>0</v>
      </c>
      <c r="AS95" s="249"/>
      <c r="AT95" s="229">
        <f t="shared" ref="AT95" si="969">$H95*AS95</f>
        <v>0</v>
      </c>
      <c r="AU95" s="249"/>
      <c r="AV95" s="229">
        <f t="shared" ref="AV95" si="970">$H95*AU95</f>
        <v>0</v>
      </c>
      <c r="AW95" s="249"/>
      <c r="AX95" s="229">
        <f t="shared" ref="AX95" si="971">$H95*AW95</f>
        <v>0</v>
      </c>
      <c r="AY95" s="249"/>
      <c r="AZ95" s="229">
        <f t="shared" ref="AZ95" si="972">$H95*AY95</f>
        <v>0</v>
      </c>
      <c r="BA95" s="249"/>
      <c r="BB95" s="229">
        <f t="shared" ref="BB95" si="973">$H95*BA95</f>
        <v>0</v>
      </c>
      <c r="BC95" s="249"/>
      <c r="BD95" s="229">
        <f t="shared" ref="BD95" si="974">$H95*BC95</f>
        <v>0</v>
      </c>
      <c r="BE95" s="249"/>
      <c r="BF95" s="229">
        <f t="shared" ref="BF95" si="975">$H95*BE95</f>
        <v>0</v>
      </c>
      <c r="BG95" s="249"/>
      <c r="BH95" s="229">
        <f t="shared" ref="BH95" si="976">$H95*BG95</f>
        <v>0</v>
      </c>
      <c r="BI95" s="249"/>
      <c r="BJ95" s="229">
        <f t="shared" ref="BJ95" si="977">$H95*BI95</f>
        <v>0</v>
      </c>
      <c r="BK95" s="249"/>
      <c r="BL95" s="229">
        <f t="shared" ref="BL95" si="978">$H95*BK95</f>
        <v>0</v>
      </c>
      <c r="BM95" s="249"/>
      <c r="BN95" s="229">
        <f t="shared" ref="BN95" si="979">$H95*BM95</f>
        <v>0</v>
      </c>
      <c r="BO95" s="249"/>
      <c r="BP95" s="231">
        <f t="shared" ref="BP95:BP108" si="980">$H95*BO95</f>
        <v>0</v>
      </c>
      <c r="BU95" s="355" t="s">
        <v>473</v>
      </c>
      <c r="BV95" s="282"/>
      <c r="BW95" s="356" t="s">
        <v>432</v>
      </c>
      <c r="BX95" s="357" t="s">
        <v>474</v>
      </c>
      <c r="BY95" s="278"/>
      <c r="BZ95" s="198"/>
      <c r="CA95" s="199" t="str">
        <f>IF(OR(BY95="",BZ95=""),"",ROUNDDOWN(BZ95/1000/BY95,1))</f>
        <v/>
      </c>
      <c r="CB95" s="365">
        <v>260000</v>
      </c>
      <c r="CC95" s="363">
        <v>4</v>
      </c>
      <c r="CD95" s="229">
        <f t="shared" ref="CD95:CD108" si="981">CB95*CC95</f>
        <v>1040000</v>
      </c>
      <c r="CE95" s="363">
        <v>4</v>
      </c>
      <c r="CF95" s="229">
        <f t="shared" ref="CF95:CF108" si="982">CB95*CE95</f>
        <v>1040000</v>
      </c>
      <c r="CG95" s="249"/>
      <c r="CH95" s="229">
        <f t="shared" ref="CH95:CH108" si="983">CB95*CG95</f>
        <v>0</v>
      </c>
      <c r="CI95" s="249"/>
      <c r="CJ95" s="229">
        <f t="shared" ref="CJ95:CJ108" si="984">CB95*CI95</f>
        <v>0</v>
      </c>
      <c r="CK95" s="363">
        <v>2</v>
      </c>
      <c r="CL95" s="229">
        <f t="shared" ref="CL95:CL108" si="985">CB95*CK95</f>
        <v>520000</v>
      </c>
      <c r="CM95" s="249"/>
      <c r="CN95" s="229">
        <f t="shared" ref="CN95:CN108" si="986">CB95*CM95</f>
        <v>0</v>
      </c>
      <c r="CO95" s="249"/>
      <c r="CP95" s="229">
        <f t="shared" ref="CP95:CP108" si="987">CB95*CO95</f>
        <v>0</v>
      </c>
      <c r="CQ95" s="249"/>
      <c r="CR95" s="229">
        <f t="shared" ref="CR95:CR108" si="988">CB95*CQ95</f>
        <v>0</v>
      </c>
      <c r="CS95" s="249"/>
      <c r="CT95" s="229">
        <f t="shared" ref="CT95:CT108" si="989">CB95*CS95</f>
        <v>0</v>
      </c>
      <c r="CU95" s="249"/>
      <c r="CV95" s="231">
        <f t="shared" ref="CV95:CV108" si="990">CB95*CU95</f>
        <v>0</v>
      </c>
    </row>
    <row r="96" spans="1:101" ht="21" customHeight="1" x14ac:dyDescent="0.55000000000000004">
      <c r="A96" s="202"/>
      <c r="B96" s="203"/>
      <c r="C96" s="203"/>
      <c r="D96" s="204"/>
      <c r="E96" s="279"/>
      <c r="F96" s="205"/>
      <c r="G96" s="206" t="str">
        <f t="shared" ref="G96:G108" si="991">IF(OR(E96="",F96=""),"",ROUNDDOWN(F96/1000/E96,1))</f>
        <v/>
      </c>
      <c r="H96" s="247"/>
      <c r="I96" s="250"/>
      <c r="J96" s="227">
        <f t="shared" ref="J96:J108" si="992">$H96*I96</f>
        <v>0</v>
      </c>
      <c r="K96" s="250"/>
      <c r="L96" s="227">
        <f t="shared" ref="L96" si="993">$H96*K96</f>
        <v>0</v>
      </c>
      <c r="M96" s="250"/>
      <c r="N96" s="227">
        <f t="shared" ref="N96" si="994">$H96*M96</f>
        <v>0</v>
      </c>
      <c r="O96" s="250"/>
      <c r="P96" s="227">
        <f t="shared" ref="P96" si="995">$H96*O96</f>
        <v>0</v>
      </c>
      <c r="Q96" s="250"/>
      <c r="R96" s="227">
        <f t="shared" ref="R96" si="996">$H96*Q96</f>
        <v>0</v>
      </c>
      <c r="S96" s="250"/>
      <c r="T96" s="227">
        <f t="shared" ref="T96" si="997">$H96*S96</f>
        <v>0</v>
      </c>
      <c r="U96" s="250"/>
      <c r="V96" s="227">
        <f t="shared" ref="V96" si="998">$H96*U96</f>
        <v>0</v>
      </c>
      <c r="W96" s="250"/>
      <c r="X96" s="227">
        <f t="shared" ref="X96" si="999">$H96*W96</f>
        <v>0</v>
      </c>
      <c r="Y96" s="250"/>
      <c r="Z96" s="227">
        <f t="shared" ref="Z96" si="1000">$H96*Y96</f>
        <v>0</v>
      </c>
      <c r="AA96" s="250"/>
      <c r="AB96" s="227">
        <f t="shared" ref="AB96" si="1001">$H96*AA96</f>
        <v>0</v>
      </c>
      <c r="AC96" s="250"/>
      <c r="AD96" s="227">
        <f t="shared" ref="AD96" si="1002">$H96*AC96</f>
        <v>0</v>
      </c>
      <c r="AE96" s="250"/>
      <c r="AF96" s="227">
        <f t="shared" ref="AF96" si="1003">$H96*AE96</f>
        <v>0</v>
      </c>
      <c r="AG96" s="250"/>
      <c r="AH96" s="227">
        <f t="shared" ref="AH96" si="1004">$H96*AG96</f>
        <v>0</v>
      </c>
      <c r="AI96" s="250"/>
      <c r="AJ96" s="227">
        <f t="shared" ref="AJ96" si="1005">$H96*AI96</f>
        <v>0</v>
      </c>
      <c r="AK96" s="250"/>
      <c r="AL96" s="227">
        <f t="shared" ref="AL96" si="1006">$H96*AK96</f>
        <v>0</v>
      </c>
      <c r="AM96" s="250"/>
      <c r="AN96" s="227">
        <f t="shared" ref="AN96" si="1007">$H96*AM96</f>
        <v>0</v>
      </c>
      <c r="AO96" s="250"/>
      <c r="AP96" s="227">
        <f t="shared" ref="AP96" si="1008">$H96*AO96</f>
        <v>0</v>
      </c>
      <c r="AQ96" s="250"/>
      <c r="AR96" s="227">
        <f t="shared" ref="AR96" si="1009">$H96*AQ96</f>
        <v>0</v>
      </c>
      <c r="AS96" s="250"/>
      <c r="AT96" s="227">
        <f t="shared" ref="AT96" si="1010">$H96*AS96</f>
        <v>0</v>
      </c>
      <c r="AU96" s="250"/>
      <c r="AV96" s="227">
        <f t="shared" ref="AV96" si="1011">$H96*AU96</f>
        <v>0</v>
      </c>
      <c r="AW96" s="250"/>
      <c r="AX96" s="227">
        <f t="shared" ref="AX96" si="1012">$H96*AW96</f>
        <v>0</v>
      </c>
      <c r="AY96" s="250"/>
      <c r="AZ96" s="227">
        <f t="shared" ref="AZ96" si="1013">$H96*AY96</f>
        <v>0</v>
      </c>
      <c r="BA96" s="250"/>
      <c r="BB96" s="227">
        <f t="shared" ref="BB96" si="1014">$H96*BA96</f>
        <v>0</v>
      </c>
      <c r="BC96" s="250"/>
      <c r="BD96" s="227">
        <f t="shared" ref="BD96" si="1015">$H96*BC96</f>
        <v>0</v>
      </c>
      <c r="BE96" s="250"/>
      <c r="BF96" s="227">
        <f t="shared" ref="BF96" si="1016">$H96*BE96</f>
        <v>0</v>
      </c>
      <c r="BG96" s="250"/>
      <c r="BH96" s="227">
        <f t="shared" ref="BH96" si="1017">$H96*BG96</f>
        <v>0</v>
      </c>
      <c r="BI96" s="250"/>
      <c r="BJ96" s="227">
        <f t="shared" ref="BJ96" si="1018">$H96*BI96</f>
        <v>0</v>
      </c>
      <c r="BK96" s="250"/>
      <c r="BL96" s="227">
        <f t="shared" ref="BL96" si="1019">$H96*BK96</f>
        <v>0</v>
      </c>
      <c r="BM96" s="250"/>
      <c r="BN96" s="227">
        <f t="shared" ref="BN96" si="1020">$H96*BM96</f>
        <v>0</v>
      </c>
      <c r="BO96" s="250"/>
      <c r="BP96" s="228">
        <f t="shared" si="980"/>
        <v>0</v>
      </c>
      <c r="BU96" s="281"/>
      <c r="BV96" s="283"/>
      <c r="BW96" s="283"/>
      <c r="BX96" s="281"/>
      <c r="BY96" s="279"/>
      <c r="BZ96" s="205"/>
      <c r="CA96" s="206" t="str">
        <f t="shared" ref="CA96:CA108" si="1021">IF(OR(BY96="",BZ96=""),"",ROUNDDOWN(BZ96/1000/BY96,1))</f>
        <v/>
      </c>
      <c r="CB96" s="247"/>
      <c r="CC96" s="250"/>
      <c r="CD96" s="227">
        <f t="shared" si="981"/>
        <v>0</v>
      </c>
      <c r="CE96" s="250"/>
      <c r="CF96" s="227">
        <f t="shared" si="982"/>
        <v>0</v>
      </c>
      <c r="CG96" s="250"/>
      <c r="CH96" s="227">
        <f t="shared" si="983"/>
        <v>0</v>
      </c>
      <c r="CI96" s="250"/>
      <c r="CJ96" s="227">
        <f t="shared" si="984"/>
        <v>0</v>
      </c>
      <c r="CK96" s="250"/>
      <c r="CL96" s="227">
        <f t="shared" si="985"/>
        <v>0</v>
      </c>
      <c r="CM96" s="250"/>
      <c r="CN96" s="227">
        <f t="shared" si="986"/>
        <v>0</v>
      </c>
      <c r="CO96" s="250"/>
      <c r="CP96" s="227">
        <f t="shared" si="987"/>
        <v>0</v>
      </c>
      <c r="CQ96" s="250"/>
      <c r="CR96" s="227">
        <f t="shared" si="988"/>
        <v>0</v>
      </c>
      <c r="CS96" s="250"/>
      <c r="CT96" s="227">
        <f t="shared" si="989"/>
        <v>0</v>
      </c>
      <c r="CU96" s="250"/>
      <c r="CV96" s="228">
        <f t="shared" si="990"/>
        <v>0</v>
      </c>
    </row>
    <row r="97" spans="1:101" ht="21" customHeight="1" x14ac:dyDescent="0.55000000000000004">
      <c r="A97" s="202"/>
      <c r="B97" s="203"/>
      <c r="C97" s="203"/>
      <c r="D97" s="204"/>
      <c r="E97" s="279"/>
      <c r="F97" s="205"/>
      <c r="G97" s="206" t="str">
        <f t="shared" si="991"/>
        <v/>
      </c>
      <c r="H97" s="247"/>
      <c r="I97" s="250"/>
      <c r="J97" s="227">
        <f t="shared" si="992"/>
        <v>0</v>
      </c>
      <c r="K97" s="250"/>
      <c r="L97" s="227">
        <f t="shared" ref="L97" si="1022">$H97*K97</f>
        <v>0</v>
      </c>
      <c r="M97" s="250"/>
      <c r="N97" s="227">
        <f t="shared" ref="N97" si="1023">$H97*M97</f>
        <v>0</v>
      </c>
      <c r="O97" s="250"/>
      <c r="P97" s="227">
        <f t="shared" ref="P97" si="1024">$H97*O97</f>
        <v>0</v>
      </c>
      <c r="Q97" s="250"/>
      <c r="R97" s="227">
        <f t="shared" ref="R97" si="1025">$H97*Q97</f>
        <v>0</v>
      </c>
      <c r="S97" s="250"/>
      <c r="T97" s="227">
        <f t="shared" ref="T97" si="1026">$H97*S97</f>
        <v>0</v>
      </c>
      <c r="U97" s="250"/>
      <c r="V97" s="227">
        <f t="shared" ref="V97" si="1027">$H97*U97</f>
        <v>0</v>
      </c>
      <c r="W97" s="250"/>
      <c r="X97" s="227">
        <f t="shared" ref="X97" si="1028">$H97*W97</f>
        <v>0</v>
      </c>
      <c r="Y97" s="250"/>
      <c r="Z97" s="227">
        <f t="shared" ref="Z97" si="1029">$H97*Y97</f>
        <v>0</v>
      </c>
      <c r="AA97" s="250"/>
      <c r="AB97" s="227">
        <f t="shared" ref="AB97" si="1030">$H97*AA97</f>
        <v>0</v>
      </c>
      <c r="AC97" s="250"/>
      <c r="AD97" s="227">
        <f t="shared" ref="AD97" si="1031">$H97*AC97</f>
        <v>0</v>
      </c>
      <c r="AE97" s="250"/>
      <c r="AF97" s="227">
        <f t="shared" ref="AF97" si="1032">$H97*AE97</f>
        <v>0</v>
      </c>
      <c r="AG97" s="250"/>
      <c r="AH97" s="227">
        <f t="shared" ref="AH97" si="1033">$H97*AG97</f>
        <v>0</v>
      </c>
      <c r="AI97" s="250"/>
      <c r="AJ97" s="227">
        <f t="shared" ref="AJ97" si="1034">$H97*AI97</f>
        <v>0</v>
      </c>
      <c r="AK97" s="250"/>
      <c r="AL97" s="227">
        <f t="shared" ref="AL97" si="1035">$H97*AK97</f>
        <v>0</v>
      </c>
      <c r="AM97" s="250"/>
      <c r="AN97" s="227">
        <f t="shared" ref="AN97" si="1036">$H97*AM97</f>
        <v>0</v>
      </c>
      <c r="AO97" s="250"/>
      <c r="AP97" s="227">
        <f t="shared" ref="AP97" si="1037">$H97*AO97</f>
        <v>0</v>
      </c>
      <c r="AQ97" s="250"/>
      <c r="AR97" s="227">
        <f t="shared" ref="AR97" si="1038">$H97*AQ97</f>
        <v>0</v>
      </c>
      <c r="AS97" s="250"/>
      <c r="AT97" s="227">
        <f t="shared" ref="AT97" si="1039">$H97*AS97</f>
        <v>0</v>
      </c>
      <c r="AU97" s="250"/>
      <c r="AV97" s="227">
        <f t="shared" ref="AV97" si="1040">$H97*AU97</f>
        <v>0</v>
      </c>
      <c r="AW97" s="250"/>
      <c r="AX97" s="227">
        <f t="shared" ref="AX97" si="1041">$H97*AW97</f>
        <v>0</v>
      </c>
      <c r="AY97" s="250"/>
      <c r="AZ97" s="227">
        <f t="shared" ref="AZ97" si="1042">$H97*AY97</f>
        <v>0</v>
      </c>
      <c r="BA97" s="250"/>
      <c r="BB97" s="227">
        <f t="shared" ref="BB97" si="1043">$H97*BA97</f>
        <v>0</v>
      </c>
      <c r="BC97" s="250"/>
      <c r="BD97" s="227">
        <f t="shared" ref="BD97" si="1044">$H97*BC97</f>
        <v>0</v>
      </c>
      <c r="BE97" s="250"/>
      <c r="BF97" s="227">
        <f t="shared" ref="BF97" si="1045">$H97*BE97</f>
        <v>0</v>
      </c>
      <c r="BG97" s="250"/>
      <c r="BH97" s="227">
        <f t="shared" ref="BH97" si="1046">$H97*BG97</f>
        <v>0</v>
      </c>
      <c r="BI97" s="250"/>
      <c r="BJ97" s="227">
        <f t="shared" ref="BJ97" si="1047">$H97*BI97</f>
        <v>0</v>
      </c>
      <c r="BK97" s="250"/>
      <c r="BL97" s="227">
        <f t="shared" ref="BL97" si="1048">$H97*BK97</f>
        <v>0</v>
      </c>
      <c r="BM97" s="250"/>
      <c r="BN97" s="227">
        <f t="shared" ref="BN97" si="1049">$H97*BM97</f>
        <v>0</v>
      </c>
      <c r="BO97" s="250"/>
      <c r="BP97" s="228">
        <f t="shared" si="980"/>
        <v>0</v>
      </c>
      <c r="BU97" s="281"/>
      <c r="BV97" s="283"/>
      <c r="BW97" s="291"/>
      <c r="BX97" s="281"/>
      <c r="BY97" s="279"/>
      <c r="BZ97" s="205"/>
      <c r="CA97" s="206" t="str">
        <f t="shared" si="1021"/>
        <v/>
      </c>
      <c r="CB97" s="247"/>
      <c r="CC97" s="250"/>
      <c r="CD97" s="227">
        <f t="shared" si="981"/>
        <v>0</v>
      </c>
      <c r="CE97" s="250"/>
      <c r="CF97" s="227">
        <f t="shared" si="982"/>
        <v>0</v>
      </c>
      <c r="CG97" s="250"/>
      <c r="CH97" s="227">
        <f t="shared" si="983"/>
        <v>0</v>
      </c>
      <c r="CI97" s="250"/>
      <c r="CJ97" s="227">
        <f t="shared" si="984"/>
        <v>0</v>
      </c>
      <c r="CK97" s="250"/>
      <c r="CL97" s="227">
        <f t="shared" si="985"/>
        <v>0</v>
      </c>
      <c r="CM97" s="250"/>
      <c r="CN97" s="227">
        <f t="shared" si="986"/>
        <v>0</v>
      </c>
      <c r="CO97" s="250"/>
      <c r="CP97" s="227">
        <f t="shared" si="987"/>
        <v>0</v>
      </c>
      <c r="CQ97" s="250"/>
      <c r="CR97" s="227">
        <f t="shared" si="988"/>
        <v>0</v>
      </c>
      <c r="CS97" s="250"/>
      <c r="CT97" s="227">
        <f t="shared" si="989"/>
        <v>0</v>
      </c>
      <c r="CU97" s="250"/>
      <c r="CV97" s="228">
        <f t="shared" si="990"/>
        <v>0</v>
      </c>
    </row>
    <row r="98" spans="1:101" ht="21" customHeight="1" x14ac:dyDescent="0.55000000000000004">
      <c r="A98" s="202"/>
      <c r="B98" s="203"/>
      <c r="C98" s="203"/>
      <c r="D98" s="204"/>
      <c r="E98" s="279"/>
      <c r="F98" s="205"/>
      <c r="G98" s="206" t="str">
        <f t="shared" si="991"/>
        <v/>
      </c>
      <c r="H98" s="247"/>
      <c r="I98" s="250"/>
      <c r="J98" s="227">
        <f t="shared" si="992"/>
        <v>0</v>
      </c>
      <c r="K98" s="250"/>
      <c r="L98" s="227">
        <f t="shared" ref="L98" si="1050">$H98*K98</f>
        <v>0</v>
      </c>
      <c r="M98" s="250"/>
      <c r="N98" s="227">
        <f t="shared" ref="N98" si="1051">$H98*M98</f>
        <v>0</v>
      </c>
      <c r="O98" s="250"/>
      <c r="P98" s="227">
        <f t="shared" ref="P98" si="1052">$H98*O98</f>
        <v>0</v>
      </c>
      <c r="Q98" s="250"/>
      <c r="R98" s="227">
        <f t="shared" ref="R98" si="1053">$H98*Q98</f>
        <v>0</v>
      </c>
      <c r="S98" s="250"/>
      <c r="T98" s="227">
        <f t="shared" ref="T98" si="1054">$H98*S98</f>
        <v>0</v>
      </c>
      <c r="U98" s="250"/>
      <c r="V98" s="227">
        <f t="shared" ref="V98" si="1055">$H98*U98</f>
        <v>0</v>
      </c>
      <c r="W98" s="250"/>
      <c r="X98" s="227">
        <f t="shared" ref="X98" si="1056">$H98*W98</f>
        <v>0</v>
      </c>
      <c r="Y98" s="250"/>
      <c r="Z98" s="227">
        <f t="shared" ref="Z98" si="1057">$H98*Y98</f>
        <v>0</v>
      </c>
      <c r="AA98" s="250"/>
      <c r="AB98" s="227">
        <f t="shared" ref="AB98" si="1058">$H98*AA98</f>
        <v>0</v>
      </c>
      <c r="AC98" s="250"/>
      <c r="AD98" s="227">
        <f t="shared" ref="AD98" si="1059">$H98*AC98</f>
        <v>0</v>
      </c>
      <c r="AE98" s="250"/>
      <c r="AF98" s="227">
        <f t="shared" ref="AF98" si="1060">$H98*AE98</f>
        <v>0</v>
      </c>
      <c r="AG98" s="250"/>
      <c r="AH98" s="227">
        <f t="shared" ref="AH98" si="1061">$H98*AG98</f>
        <v>0</v>
      </c>
      <c r="AI98" s="250"/>
      <c r="AJ98" s="227">
        <f t="shared" ref="AJ98" si="1062">$H98*AI98</f>
        <v>0</v>
      </c>
      <c r="AK98" s="250"/>
      <c r="AL98" s="227">
        <f t="shared" ref="AL98" si="1063">$H98*AK98</f>
        <v>0</v>
      </c>
      <c r="AM98" s="250"/>
      <c r="AN98" s="227">
        <f t="shared" ref="AN98" si="1064">$H98*AM98</f>
        <v>0</v>
      </c>
      <c r="AO98" s="250"/>
      <c r="AP98" s="227">
        <f t="shared" ref="AP98" si="1065">$H98*AO98</f>
        <v>0</v>
      </c>
      <c r="AQ98" s="250"/>
      <c r="AR98" s="227">
        <f t="shared" ref="AR98" si="1066">$H98*AQ98</f>
        <v>0</v>
      </c>
      <c r="AS98" s="250"/>
      <c r="AT98" s="227">
        <f t="shared" ref="AT98" si="1067">$H98*AS98</f>
        <v>0</v>
      </c>
      <c r="AU98" s="250"/>
      <c r="AV98" s="227">
        <f t="shared" ref="AV98" si="1068">$H98*AU98</f>
        <v>0</v>
      </c>
      <c r="AW98" s="250"/>
      <c r="AX98" s="227">
        <f t="shared" ref="AX98" si="1069">$H98*AW98</f>
        <v>0</v>
      </c>
      <c r="AY98" s="250"/>
      <c r="AZ98" s="227">
        <f t="shared" ref="AZ98" si="1070">$H98*AY98</f>
        <v>0</v>
      </c>
      <c r="BA98" s="250"/>
      <c r="BB98" s="227">
        <f t="shared" ref="BB98" si="1071">$H98*BA98</f>
        <v>0</v>
      </c>
      <c r="BC98" s="250"/>
      <c r="BD98" s="227">
        <f t="shared" ref="BD98" si="1072">$H98*BC98</f>
        <v>0</v>
      </c>
      <c r="BE98" s="250"/>
      <c r="BF98" s="227">
        <f t="shared" ref="BF98" si="1073">$H98*BE98</f>
        <v>0</v>
      </c>
      <c r="BG98" s="250"/>
      <c r="BH98" s="227">
        <f t="shared" ref="BH98" si="1074">$H98*BG98</f>
        <v>0</v>
      </c>
      <c r="BI98" s="250"/>
      <c r="BJ98" s="227">
        <f t="shared" ref="BJ98" si="1075">$H98*BI98</f>
        <v>0</v>
      </c>
      <c r="BK98" s="250"/>
      <c r="BL98" s="227">
        <f t="shared" ref="BL98" si="1076">$H98*BK98</f>
        <v>0</v>
      </c>
      <c r="BM98" s="250"/>
      <c r="BN98" s="227">
        <f t="shared" ref="BN98" si="1077">$H98*BM98</f>
        <v>0</v>
      </c>
      <c r="BO98" s="250"/>
      <c r="BP98" s="228">
        <f t="shared" si="980"/>
        <v>0</v>
      </c>
      <c r="BU98" s="281"/>
      <c r="BV98" s="283"/>
      <c r="BW98" s="291"/>
      <c r="BX98" s="281"/>
      <c r="BY98" s="279"/>
      <c r="BZ98" s="205"/>
      <c r="CA98" s="206" t="str">
        <f t="shared" si="1021"/>
        <v/>
      </c>
      <c r="CB98" s="247"/>
      <c r="CC98" s="250"/>
      <c r="CD98" s="227">
        <f t="shared" si="981"/>
        <v>0</v>
      </c>
      <c r="CE98" s="250"/>
      <c r="CF98" s="227">
        <f t="shared" si="982"/>
        <v>0</v>
      </c>
      <c r="CG98" s="250"/>
      <c r="CH98" s="227">
        <f t="shared" si="983"/>
        <v>0</v>
      </c>
      <c r="CI98" s="250"/>
      <c r="CJ98" s="227">
        <f t="shared" si="984"/>
        <v>0</v>
      </c>
      <c r="CK98" s="250"/>
      <c r="CL98" s="227">
        <f t="shared" si="985"/>
        <v>0</v>
      </c>
      <c r="CM98" s="250"/>
      <c r="CN98" s="227">
        <f t="shared" si="986"/>
        <v>0</v>
      </c>
      <c r="CO98" s="250"/>
      <c r="CP98" s="227">
        <f t="shared" si="987"/>
        <v>0</v>
      </c>
      <c r="CQ98" s="250"/>
      <c r="CR98" s="227">
        <f t="shared" si="988"/>
        <v>0</v>
      </c>
      <c r="CS98" s="250"/>
      <c r="CT98" s="227">
        <f t="shared" si="989"/>
        <v>0</v>
      </c>
      <c r="CU98" s="250"/>
      <c r="CV98" s="228">
        <f t="shared" si="990"/>
        <v>0</v>
      </c>
    </row>
    <row r="99" spans="1:101" ht="21" customHeight="1" x14ac:dyDescent="0.55000000000000004">
      <c r="A99" s="202"/>
      <c r="B99" s="203"/>
      <c r="C99" s="203"/>
      <c r="D99" s="204"/>
      <c r="E99" s="279"/>
      <c r="F99" s="205"/>
      <c r="G99" s="206" t="str">
        <f t="shared" si="991"/>
        <v/>
      </c>
      <c r="H99" s="247"/>
      <c r="I99" s="250"/>
      <c r="J99" s="227">
        <f t="shared" si="992"/>
        <v>0</v>
      </c>
      <c r="K99" s="250"/>
      <c r="L99" s="227">
        <f t="shared" ref="L99" si="1078">$H99*K99</f>
        <v>0</v>
      </c>
      <c r="M99" s="250"/>
      <c r="N99" s="227">
        <f t="shared" ref="N99" si="1079">$H99*M99</f>
        <v>0</v>
      </c>
      <c r="O99" s="250"/>
      <c r="P99" s="227">
        <f t="shared" ref="P99" si="1080">$H99*O99</f>
        <v>0</v>
      </c>
      <c r="Q99" s="250"/>
      <c r="R99" s="227">
        <f t="shared" ref="R99" si="1081">$H99*Q99</f>
        <v>0</v>
      </c>
      <c r="S99" s="250"/>
      <c r="T99" s="227">
        <f t="shared" ref="T99" si="1082">$H99*S99</f>
        <v>0</v>
      </c>
      <c r="U99" s="250"/>
      <c r="V99" s="227">
        <f t="shared" ref="V99" si="1083">$H99*U99</f>
        <v>0</v>
      </c>
      <c r="W99" s="250"/>
      <c r="X99" s="227">
        <f t="shared" ref="X99" si="1084">$H99*W99</f>
        <v>0</v>
      </c>
      <c r="Y99" s="250"/>
      <c r="Z99" s="227">
        <f t="shared" ref="Z99" si="1085">$H99*Y99</f>
        <v>0</v>
      </c>
      <c r="AA99" s="250"/>
      <c r="AB99" s="227">
        <f t="shared" ref="AB99" si="1086">$H99*AA99</f>
        <v>0</v>
      </c>
      <c r="AC99" s="250"/>
      <c r="AD99" s="227">
        <f t="shared" ref="AD99" si="1087">$H99*AC99</f>
        <v>0</v>
      </c>
      <c r="AE99" s="250"/>
      <c r="AF99" s="227">
        <f t="shared" ref="AF99" si="1088">$H99*AE99</f>
        <v>0</v>
      </c>
      <c r="AG99" s="250"/>
      <c r="AH99" s="227">
        <f t="shared" ref="AH99" si="1089">$H99*AG99</f>
        <v>0</v>
      </c>
      <c r="AI99" s="250"/>
      <c r="AJ99" s="227">
        <f t="shared" ref="AJ99" si="1090">$H99*AI99</f>
        <v>0</v>
      </c>
      <c r="AK99" s="250"/>
      <c r="AL99" s="227">
        <f t="shared" ref="AL99" si="1091">$H99*AK99</f>
        <v>0</v>
      </c>
      <c r="AM99" s="250"/>
      <c r="AN99" s="227">
        <f t="shared" ref="AN99" si="1092">$H99*AM99</f>
        <v>0</v>
      </c>
      <c r="AO99" s="250"/>
      <c r="AP99" s="227">
        <f t="shared" ref="AP99" si="1093">$H99*AO99</f>
        <v>0</v>
      </c>
      <c r="AQ99" s="250"/>
      <c r="AR99" s="227">
        <f t="shared" ref="AR99" si="1094">$H99*AQ99</f>
        <v>0</v>
      </c>
      <c r="AS99" s="250"/>
      <c r="AT99" s="227">
        <f t="shared" ref="AT99" si="1095">$H99*AS99</f>
        <v>0</v>
      </c>
      <c r="AU99" s="250"/>
      <c r="AV99" s="227">
        <f t="shared" ref="AV99" si="1096">$H99*AU99</f>
        <v>0</v>
      </c>
      <c r="AW99" s="250"/>
      <c r="AX99" s="227">
        <f t="shared" ref="AX99" si="1097">$H99*AW99</f>
        <v>0</v>
      </c>
      <c r="AY99" s="250"/>
      <c r="AZ99" s="227">
        <f t="shared" ref="AZ99" si="1098">$H99*AY99</f>
        <v>0</v>
      </c>
      <c r="BA99" s="250"/>
      <c r="BB99" s="227">
        <f t="shared" ref="BB99" si="1099">$H99*BA99</f>
        <v>0</v>
      </c>
      <c r="BC99" s="250"/>
      <c r="BD99" s="227">
        <f t="shared" ref="BD99" si="1100">$H99*BC99</f>
        <v>0</v>
      </c>
      <c r="BE99" s="250"/>
      <c r="BF99" s="227">
        <f t="shared" ref="BF99" si="1101">$H99*BE99</f>
        <v>0</v>
      </c>
      <c r="BG99" s="250"/>
      <c r="BH99" s="227">
        <f t="shared" ref="BH99" si="1102">$H99*BG99</f>
        <v>0</v>
      </c>
      <c r="BI99" s="250"/>
      <c r="BJ99" s="227">
        <f t="shared" ref="BJ99" si="1103">$H99*BI99</f>
        <v>0</v>
      </c>
      <c r="BK99" s="250"/>
      <c r="BL99" s="227">
        <f t="shared" ref="BL99" si="1104">$H99*BK99</f>
        <v>0</v>
      </c>
      <c r="BM99" s="250"/>
      <c r="BN99" s="227">
        <f t="shared" ref="BN99" si="1105">$H99*BM99</f>
        <v>0</v>
      </c>
      <c r="BO99" s="250"/>
      <c r="BP99" s="228">
        <f t="shared" si="980"/>
        <v>0</v>
      </c>
      <c r="BU99" s="281"/>
      <c r="BV99" s="283"/>
      <c r="BW99" s="291"/>
      <c r="BX99" s="281"/>
      <c r="BY99" s="279"/>
      <c r="BZ99" s="205"/>
      <c r="CA99" s="206" t="str">
        <f t="shared" si="1021"/>
        <v/>
      </c>
      <c r="CB99" s="247"/>
      <c r="CC99" s="250"/>
      <c r="CD99" s="227">
        <f t="shared" si="981"/>
        <v>0</v>
      </c>
      <c r="CE99" s="250"/>
      <c r="CF99" s="227">
        <f t="shared" si="982"/>
        <v>0</v>
      </c>
      <c r="CG99" s="250"/>
      <c r="CH99" s="227">
        <f t="shared" si="983"/>
        <v>0</v>
      </c>
      <c r="CI99" s="250"/>
      <c r="CJ99" s="227">
        <f t="shared" si="984"/>
        <v>0</v>
      </c>
      <c r="CK99" s="250"/>
      <c r="CL99" s="227">
        <f t="shared" si="985"/>
        <v>0</v>
      </c>
      <c r="CM99" s="250"/>
      <c r="CN99" s="227">
        <f t="shared" si="986"/>
        <v>0</v>
      </c>
      <c r="CO99" s="250"/>
      <c r="CP99" s="227">
        <f t="shared" si="987"/>
        <v>0</v>
      </c>
      <c r="CQ99" s="250"/>
      <c r="CR99" s="227">
        <f t="shared" si="988"/>
        <v>0</v>
      </c>
      <c r="CS99" s="250"/>
      <c r="CT99" s="227">
        <f t="shared" si="989"/>
        <v>0</v>
      </c>
      <c r="CU99" s="250"/>
      <c r="CV99" s="228">
        <f t="shared" si="990"/>
        <v>0</v>
      </c>
    </row>
    <row r="100" spans="1:101" ht="21" customHeight="1" x14ac:dyDescent="0.55000000000000004">
      <c r="A100" s="202"/>
      <c r="B100" s="203"/>
      <c r="C100" s="203"/>
      <c r="D100" s="204"/>
      <c r="E100" s="279"/>
      <c r="F100" s="205"/>
      <c r="G100" s="206" t="str">
        <f t="shared" si="991"/>
        <v/>
      </c>
      <c r="H100" s="247"/>
      <c r="I100" s="250"/>
      <c r="J100" s="227">
        <f t="shared" si="992"/>
        <v>0</v>
      </c>
      <c r="K100" s="250"/>
      <c r="L100" s="227">
        <f t="shared" ref="L100" si="1106">$H100*K100</f>
        <v>0</v>
      </c>
      <c r="M100" s="250"/>
      <c r="N100" s="227">
        <f t="shared" ref="N100" si="1107">$H100*M100</f>
        <v>0</v>
      </c>
      <c r="O100" s="250"/>
      <c r="P100" s="227">
        <f t="shared" ref="P100" si="1108">$H100*O100</f>
        <v>0</v>
      </c>
      <c r="Q100" s="250"/>
      <c r="R100" s="227">
        <f t="shared" ref="R100" si="1109">$H100*Q100</f>
        <v>0</v>
      </c>
      <c r="S100" s="250"/>
      <c r="T100" s="227">
        <f t="shared" ref="T100" si="1110">$H100*S100</f>
        <v>0</v>
      </c>
      <c r="U100" s="250"/>
      <c r="V100" s="227">
        <f t="shared" ref="V100" si="1111">$H100*U100</f>
        <v>0</v>
      </c>
      <c r="W100" s="250"/>
      <c r="X100" s="227">
        <f t="shared" ref="X100" si="1112">$H100*W100</f>
        <v>0</v>
      </c>
      <c r="Y100" s="250"/>
      <c r="Z100" s="227">
        <f t="shared" ref="Z100" si="1113">$H100*Y100</f>
        <v>0</v>
      </c>
      <c r="AA100" s="250"/>
      <c r="AB100" s="227">
        <f t="shared" ref="AB100" si="1114">$H100*AA100</f>
        <v>0</v>
      </c>
      <c r="AC100" s="250"/>
      <c r="AD100" s="227">
        <f t="shared" ref="AD100" si="1115">$H100*AC100</f>
        <v>0</v>
      </c>
      <c r="AE100" s="250"/>
      <c r="AF100" s="227">
        <f t="shared" ref="AF100" si="1116">$H100*AE100</f>
        <v>0</v>
      </c>
      <c r="AG100" s="250"/>
      <c r="AH100" s="227">
        <f t="shared" ref="AH100" si="1117">$H100*AG100</f>
        <v>0</v>
      </c>
      <c r="AI100" s="250"/>
      <c r="AJ100" s="227">
        <f t="shared" ref="AJ100" si="1118">$H100*AI100</f>
        <v>0</v>
      </c>
      <c r="AK100" s="250"/>
      <c r="AL100" s="227">
        <f t="shared" ref="AL100" si="1119">$H100*AK100</f>
        <v>0</v>
      </c>
      <c r="AM100" s="250"/>
      <c r="AN100" s="227">
        <f t="shared" ref="AN100" si="1120">$H100*AM100</f>
        <v>0</v>
      </c>
      <c r="AO100" s="250"/>
      <c r="AP100" s="227">
        <f t="shared" ref="AP100" si="1121">$H100*AO100</f>
        <v>0</v>
      </c>
      <c r="AQ100" s="250"/>
      <c r="AR100" s="227">
        <f t="shared" ref="AR100" si="1122">$H100*AQ100</f>
        <v>0</v>
      </c>
      <c r="AS100" s="250"/>
      <c r="AT100" s="227">
        <f t="shared" ref="AT100" si="1123">$H100*AS100</f>
        <v>0</v>
      </c>
      <c r="AU100" s="250"/>
      <c r="AV100" s="227">
        <f t="shared" ref="AV100" si="1124">$H100*AU100</f>
        <v>0</v>
      </c>
      <c r="AW100" s="250"/>
      <c r="AX100" s="227">
        <f t="shared" ref="AX100" si="1125">$H100*AW100</f>
        <v>0</v>
      </c>
      <c r="AY100" s="250"/>
      <c r="AZ100" s="227">
        <f t="shared" ref="AZ100" si="1126">$H100*AY100</f>
        <v>0</v>
      </c>
      <c r="BA100" s="250"/>
      <c r="BB100" s="227">
        <f t="shared" ref="BB100" si="1127">$H100*BA100</f>
        <v>0</v>
      </c>
      <c r="BC100" s="250"/>
      <c r="BD100" s="227">
        <f t="shared" ref="BD100" si="1128">$H100*BC100</f>
        <v>0</v>
      </c>
      <c r="BE100" s="250"/>
      <c r="BF100" s="227">
        <f t="shared" ref="BF100" si="1129">$H100*BE100</f>
        <v>0</v>
      </c>
      <c r="BG100" s="250"/>
      <c r="BH100" s="227">
        <f t="shared" ref="BH100" si="1130">$H100*BG100</f>
        <v>0</v>
      </c>
      <c r="BI100" s="250"/>
      <c r="BJ100" s="227">
        <f t="shared" ref="BJ100" si="1131">$H100*BI100</f>
        <v>0</v>
      </c>
      <c r="BK100" s="250"/>
      <c r="BL100" s="227">
        <f t="shared" ref="BL100" si="1132">$H100*BK100</f>
        <v>0</v>
      </c>
      <c r="BM100" s="250"/>
      <c r="BN100" s="227">
        <f t="shared" ref="BN100" si="1133">$H100*BM100</f>
        <v>0</v>
      </c>
      <c r="BO100" s="250"/>
      <c r="BP100" s="228">
        <f t="shared" si="980"/>
        <v>0</v>
      </c>
      <c r="BU100" s="281"/>
      <c r="BV100" s="283"/>
      <c r="BW100" s="291"/>
      <c r="BX100" s="281"/>
      <c r="BY100" s="279"/>
      <c r="BZ100" s="205"/>
      <c r="CA100" s="206" t="str">
        <f t="shared" si="1021"/>
        <v/>
      </c>
      <c r="CB100" s="247"/>
      <c r="CC100" s="250"/>
      <c r="CD100" s="227">
        <f t="shared" si="981"/>
        <v>0</v>
      </c>
      <c r="CE100" s="250"/>
      <c r="CF100" s="227">
        <f t="shared" si="982"/>
        <v>0</v>
      </c>
      <c r="CG100" s="250"/>
      <c r="CH100" s="227">
        <f t="shared" si="983"/>
        <v>0</v>
      </c>
      <c r="CI100" s="250"/>
      <c r="CJ100" s="227">
        <f t="shared" si="984"/>
        <v>0</v>
      </c>
      <c r="CK100" s="250"/>
      <c r="CL100" s="227">
        <f t="shared" si="985"/>
        <v>0</v>
      </c>
      <c r="CM100" s="250"/>
      <c r="CN100" s="227">
        <f t="shared" si="986"/>
        <v>0</v>
      </c>
      <c r="CO100" s="250"/>
      <c r="CP100" s="227">
        <f t="shared" si="987"/>
        <v>0</v>
      </c>
      <c r="CQ100" s="250"/>
      <c r="CR100" s="227">
        <f t="shared" si="988"/>
        <v>0</v>
      </c>
      <c r="CS100" s="250"/>
      <c r="CT100" s="227">
        <f t="shared" si="989"/>
        <v>0</v>
      </c>
      <c r="CU100" s="250"/>
      <c r="CV100" s="228">
        <f t="shared" si="990"/>
        <v>0</v>
      </c>
    </row>
    <row r="101" spans="1:101" ht="21" customHeight="1" x14ac:dyDescent="0.55000000000000004">
      <c r="A101" s="202"/>
      <c r="B101" s="203"/>
      <c r="C101" s="203"/>
      <c r="D101" s="204"/>
      <c r="E101" s="279"/>
      <c r="F101" s="205"/>
      <c r="G101" s="206" t="str">
        <f t="shared" si="991"/>
        <v/>
      </c>
      <c r="H101" s="247"/>
      <c r="I101" s="250"/>
      <c r="J101" s="227">
        <f t="shared" si="992"/>
        <v>0</v>
      </c>
      <c r="K101" s="250"/>
      <c r="L101" s="227">
        <f t="shared" ref="L101" si="1134">$H101*K101</f>
        <v>0</v>
      </c>
      <c r="M101" s="250"/>
      <c r="N101" s="227">
        <f t="shared" ref="N101" si="1135">$H101*M101</f>
        <v>0</v>
      </c>
      <c r="O101" s="250"/>
      <c r="P101" s="227">
        <f t="shared" ref="P101" si="1136">$H101*O101</f>
        <v>0</v>
      </c>
      <c r="Q101" s="250"/>
      <c r="R101" s="227">
        <f t="shared" ref="R101" si="1137">$H101*Q101</f>
        <v>0</v>
      </c>
      <c r="S101" s="250"/>
      <c r="T101" s="227">
        <f t="shared" ref="T101" si="1138">$H101*S101</f>
        <v>0</v>
      </c>
      <c r="U101" s="250"/>
      <c r="V101" s="227">
        <f t="shared" ref="V101" si="1139">$H101*U101</f>
        <v>0</v>
      </c>
      <c r="W101" s="250"/>
      <c r="X101" s="227">
        <f t="shared" ref="X101" si="1140">$H101*W101</f>
        <v>0</v>
      </c>
      <c r="Y101" s="250"/>
      <c r="Z101" s="227">
        <f t="shared" ref="Z101" si="1141">$H101*Y101</f>
        <v>0</v>
      </c>
      <c r="AA101" s="250"/>
      <c r="AB101" s="227">
        <f t="shared" ref="AB101" si="1142">$H101*AA101</f>
        <v>0</v>
      </c>
      <c r="AC101" s="250"/>
      <c r="AD101" s="227">
        <f t="shared" ref="AD101" si="1143">$H101*AC101</f>
        <v>0</v>
      </c>
      <c r="AE101" s="250"/>
      <c r="AF101" s="227">
        <f t="shared" ref="AF101" si="1144">$H101*AE101</f>
        <v>0</v>
      </c>
      <c r="AG101" s="250"/>
      <c r="AH101" s="227">
        <f t="shared" ref="AH101" si="1145">$H101*AG101</f>
        <v>0</v>
      </c>
      <c r="AI101" s="250"/>
      <c r="AJ101" s="227">
        <f t="shared" ref="AJ101" si="1146">$H101*AI101</f>
        <v>0</v>
      </c>
      <c r="AK101" s="250"/>
      <c r="AL101" s="227">
        <f t="shared" ref="AL101" si="1147">$H101*AK101</f>
        <v>0</v>
      </c>
      <c r="AM101" s="250"/>
      <c r="AN101" s="227">
        <f t="shared" ref="AN101" si="1148">$H101*AM101</f>
        <v>0</v>
      </c>
      <c r="AO101" s="250"/>
      <c r="AP101" s="227">
        <f t="shared" ref="AP101" si="1149">$H101*AO101</f>
        <v>0</v>
      </c>
      <c r="AQ101" s="250"/>
      <c r="AR101" s="227">
        <f t="shared" ref="AR101" si="1150">$H101*AQ101</f>
        <v>0</v>
      </c>
      <c r="AS101" s="250"/>
      <c r="AT101" s="227">
        <f t="shared" ref="AT101" si="1151">$H101*AS101</f>
        <v>0</v>
      </c>
      <c r="AU101" s="250"/>
      <c r="AV101" s="227">
        <f t="shared" ref="AV101" si="1152">$H101*AU101</f>
        <v>0</v>
      </c>
      <c r="AW101" s="250"/>
      <c r="AX101" s="227">
        <f t="shared" ref="AX101" si="1153">$H101*AW101</f>
        <v>0</v>
      </c>
      <c r="AY101" s="250"/>
      <c r="AZ101" s="227">
        <f t="shared" ref="AZ101" si="1154">$H101*AY101</f>
        <v>0</v>
      </c>
      <c r="BA101" s="250"/>
      <c r="BB101" s="227">
        <f t="shared" ref="BB101" si="1155">$H101*BA101</f>
        <v>0</v>
      </c>
      <c r="BC101" s="250"/>
      <c r="BD101" s="227">
        <f t="shared" ref="BD101" si="1156">$H101*BC101</f>
        <v>0</v>
      </c>
      <c r="BE101" s="250"/>
      <c r="BF101" s="227">
        <f t="shared" ref="BF101" si="1157">$H101*BE101</f>
        <v>0</v>
      </c>
      <c r="BG101" s="250"/>
      <c r="BH101" s="227">
        <f t="shared" ref="BH101" si="1158">$H101*BG101</f>
        <v>0</v>
      </c>
      <c r="BI101" s="250"/>
      <c r="BJ101" s="227">
        <f t="shared" ref="BJ101" si="1159">$H101*BI101</f>
        <v>0</v>
      </c>
      <c r="BK101" s="250"/>
      <c r="BL101" s="227">
        <f t="shared" ref="BL101" si="1160">$H101*BK101</f>
        <v>0</v>
      </c>
      <c r="BM101" s="250"/>
      <c r="BN101" s="227">
        <f t="shared" ref="BN101" si="1161">$H101*BM101</f>
        <v>0</v>
      </c>
      <c r="BO101" s="250"/>
      <c r="BP101" s="228">
        <f t="shared" si="980"/>
        <v>0</v>
      </c>
      <c r="BU101" s="281"/>
      <c r="BV101" s="283"/>
      <c r="BW101" s="291"/>
      <c r="BX101" s="281"/>
      <c r="BY101" s="279"/>
      <c r="BZ101" s="205"/>
      <c r="CA101" s="206" t="str">
        <f t="shared" si="1021"/>
        <v/>
      </c>
      <c r="CB101" s="247"/>
      <c r="CC101" s="250"/>
      <c r="CD101" s="227">
        <f t="shared" si="981"/>
        <v>0</v>
      </c>
      <c r="CE101" s="250"/>
      <c r="CF101" s="227">
        <f t="shared" si="982"/>
        <v>0</v>
      </c>
      <c r="CG101" s="250"/>
      <c r="CH101" s="227">
        <f t="shared" si="983"/>
        <v>0</v>
      </c>
      <c r="CI101" s="250"/>
      <c r="CJ101" s="227">
        <f t="shared" si="984"/>
        <v>0</v>
      </c>
      <c r="CK101" s="250"/>
      <c r="CL101" s="227">
        <f t="shared" si="985"/>
        <v>0</v>
      </c>
      <c r="CM101" s="250"/>
      <c r="CN101" s="227">
        <f t="shared" si="986"/>
        <v>0</v>
      </c>
      <c r="CO101" s="250"/>
      <c r="CP101" s="227">
        <f t="shared" si="987"/>
        <v>0</v>
      </c>
      <c r="CQ101" s="250"/>
      <c r="CR101" s="227">
        <f t="shared" si="988"/>
        <v>0</v>
      </c>
      <c r="CS101" s="250"/>
      <c r="CT101" s="227">
        <f t="shared" si="989"/>
        <v>0</v>
      </c>
      <c r="CU101" s="250"/>
      <c r="CV101" s="228">
        <f t="shared" si="990"/>
        <v>0</v>
      </c>
    </row>
    <row r="102" spans="1:101" ht="21" customHeight="1" x14ac:dyDescent="0.55000000000000004">
      <c r="A102" s="202"/>
      <c r="B102" s="203"/>
      <c r="C102" s="203"/>
      <c r="D102" s="204"/>
      <c r="E102" s="279"/>
      <c r="F102" s="205"/>
      <c r="G102" s="206" t="str">
        <f t="shared" si="991"/>
        <v/>
      </c>
      <c r="H102" s="247"/>
      <c r="I102" s="250"/>
      <c r="J102" s="227">
        <f t="shared" si="992"/>
        <v>0</v>
      </c>
      <c r="K102" s="250"/>
      <c r="L102" s="227">
        <f t="shared" ref="L102" si="1162">$H102*K102</f>
        <v>0</v>
      </c>
      <c r="M102" s="250"/>
      <c r="N102" s="227">
        <f t="shared" ref="N102" si="1163">$H102*M102</f>
        <v>0</v>
      </c>
      <c r="O102" s="250"/>
      <c r="P102" s="227">
        <f t="shared" ref="P102" si="1164">$H102*O102</f>
        <v>0</v>
      </c>
      <c r="Q102" s="250"/>
      <c r="R102" s="227">
        <f t="shared" ref="R102" si="1165">$H102*Q102</f>
        <v>0</v>
      </c>
      <c r="S102" s="250"/>
      <c r="T102" s="227">
        <f t="shared" ref="T102" si="1166">$H102*S102</f>
        <v>0</v>
      </c>
      <c r="U102" s="250"/>
      <c r="V102" s="227">
        <f t="shared" ref="V102" si="1167">$H102*U102</f>
        <v>0</v>
      </c>
      <c r="W102" s="250"/>
      <c r="X102" s="227">
        <f t="shared" ref="X102" si="1168">$H102*W102</f>
        <v>0</v>
      </c>
      <c r="Y102" s="250"/>
      <c r="Z102" s="227">
        <f t="shared" ref="Z102" si="1169">$H102*Y102</f>
        <v>0</v>
      </c>
      <c r="AA102" s="250"/>
      <c r="AB102" s="227">
        <f t="shared" ref="AB102" si="1170">$H102*AA102</f>
        <v>0</v>
      </c>
      <c r="AC102" s="250"/>
      <c r="AD102" s="227">
        <f t="shared" ref="AD102" si="1171">$H102*AC102</f>
        <v>0</v>
      </c>
      <c r="AE102" s="250"/>
      <c r="AF102" s="227">
        <f t="shared" ref="AF102" si="1172">$H102*AE102</f>
        <v>0</v>
      </c>
      <c r="AG102" s="250"/>
      <c r="AH102" s="227">
        <f t="shared" ref="AH102" si="1173">$H102*AG102</f>
        <v>0</v>
      </c>
      <c r="AI102" s="250"/>
      <c r="AJ102" s="227">
        <f t="shared" ref="AJ102" si="1174">$H102*AI102</f>
        <v>0</v>
      </c>
      <c r="AK102" s="250"/>
      <c r="AL102" s="227">
        <f t="shared" ref="AL102" si="1175">$H102*AK102</f>
        <v>0</v>
      </c>
      <c r="AM102" s="250"/>
      <c r="AN102" s="227">
        <f t="shared" ref="AN102" si="1176">$H102*AM102</f>
        <v>0</v>
      </c>
      <c r="AO102" s="250"/>
      <c r="AP102" s="227">
        <f t="shared" ref="AP102" si="1177">$H102*AO102</f>
        <v>0</v>
      </c>
      <c r="AQ102" s="250"/>
      <c r="AR102" s="227">
        <f t="shared" ref="AR102" si="1178">$H102*AQ102</f>
        <v>0</v>
      </c>
      <c r="AS102" s="250"/>
      <c r="AT102" s="227">
        <f t="shared" ref="AT102" si="1179">$H102*AS102</f>
        <v>0</v>
      </c>
      <c r="AU102" s="250"/>
      <c r="AV102" s="227">
        <f t="shared" ref="AV102" si="1180">$H102*AU102</f>
        <v>0</v>
      </c>
      <c r="AW102" s="250"/>
      <c r="AX102" s="227">
        <f t="shared" ref="AX102" si="1181">$H102*AW102</f>
        <v>0</v>
      </c>
      <c r="AY102" s="250"/>
      <c r="AZ102" s="227">
        <f t="shared" ref="AZ102" si="1182">$H102*AY102</f>
        <v>0</v>
      </c>
      <c r="BA102" s="250"/>
      <c r="BB102" s="227">
        <f t="shared" ref="BB102" si="1183">$H102*BA102</f>
        <v>0</v>
      </c>
      <c r="BC102" s="250"/>
      <c r="BD102" s="227">
        <f t="shared" ref="BD102" si="1184">$H102*BC102</f>
        <v>0</v>
      </c>
      <c r="BE102" s="250"/>
      <c r="BF102" s="227">
        <f t="shared" ref="BF102" si="1185">$H102*BE102</f>
        <v>0</v>
      </c>
      <c r="BG102" s="250"/>
      <c r="BH102" s="227">
        <f t="shared" ref="BH102" si="1186">$H102*BG102</f>
        <v>0</v>
      </c>
      <c r="BI102" s="250"/>
      <c r="BJ102" s="227">
        <f t="shared" ref="BJ102" si="1187">$H102*BI102</f>
        <v>0</v>
      </c>
      <c r="BK102" s="250"/>
      <c r="BL102" s="227">
        <f t="shared" ref="BL102" si="1188">$H102*BK102</f>
        <v>0</v>
      </c>
      <c r="BM102" s="250"/>
      <c r="BN102" s="227">
        <f t="shared" ref="BN102" si="1189">$H102*BM102</f>
        <v>0</v>
      </c>
      <c r="BO102" s="250"/>
      <c r="BP102" s="228">
        <f t="shared" si="980"/>
        <v>0</v>
      </c>
      <c r="BU102" s="281"/>
      <c r="BV102" s="283"/>
      <c r="BW102" s="287"/>
      <c r="BX102" s="290"/>
      <c r="BY102" s="279"/>
      <c r="BZ102" s="205"/>
      <c r="CA102" s="206" t="str">
        <f t="shared" si="1021"/>
        <v/>
      </c>
      <c r="CB102" s="247"/>
      <c r="CC102" s="250"/>
      <c r="CD102" s="227">
        <f t="shared" si="981"/>
        <v>0</v>
      </c>
      <c r="CE102" s="250"/>
      <c r="CF102" s="227">
        <f t="shared" si="982"/>
        <v>0</v>
      </c>
      <c r="CG102" s="250"/>
      <c r="CH102" s="227">
        <f t="shared" si="983"/>
        <v>0</v>
      </c>
      <c r="CI102" s="250"/>
      <c r="CJ102" s="227">
        <f t="shared" si="984"/>
        <v>0</v>
      </c>
      <c r="CK102" s="250"/>
      <c r="CL102" s="227">
        <f t="shared" si="985"/>
        <v>0</v>
      </c>
      <c r="CM102" s="250"/>
      <c r="CN102" s="227">
        <f t="shared" si="986"/>
        <v>0</v>
      </c>
      <c r="CO102" s="250"/>
      <c r="CP102" s="227">
        <f t="shared" si="987"/>
        <v>0</v>
      </c>
      <c r="CQ102" s="250"/>
      <c r="CR102" s="227">
        <f t="shared" si="988"/>
        <v>0</v>
      </c>
      <c r="CS102" s="250"/>
      <c r="CT102" s="227">
        <f t="shared" si="989"/>
        <v>0</v>
      </c>
      <c r="CU102" s="250"/>
      <c r="CV102" s="228">
        <f t="shared" si="990"/>
        <v>0</v>
      </c>
    </row>
    <row r="103" spans="1:101" ht="21" customHeight="1" x14ac:dyDescent="0.55000000000000004">
      <c r="A103" s="202"/>
      <c r="B103" s="203"/>
      <c r="C103" s="203"/>
      <c r="D103" s="204"/>
      <c r="E103" s="279"/>
      <c r="F103" s="205"/>
      <c r="G103" s="206" t="str">
        <f t="shared" si="991"/>
        <v/>
      </c>
      <c r="H103" s="247"/>
      <c r="I103" s="250"/>
      <c r="J103" s="227">
        <f t="shared" si="992"/>
        <v>0</v>
      </c>
      <c r="K103" s="250"/>
      <c r="L103" s="227">
        <f t="shared" ref="L103" si="1190">$H103*K103</f>
        <v>0</v>
      </c>
      <c r="M103" s="250"/>
      <c r="N103" s="227">
        <f t="shared" ref="N103" si="1191">$H103*M103</f>
        <v>0</v>
      </c>
      <c r="O103" s="250"/>
      <c r="P103" s="227">
        <f t="shared" ref="P103" si="1192">$H103*O103</f>
        <v>0</v>
      </c>
      <c r="Q103" s="250"/>
      <c r="R103" s="227">
        <f t="shared" ref="R103" si="1193">$H103*Q103</f>
        <v>0</v>
      </c>
      <c r="S103" s="250"/>
      <c r="T103" s="227">
        <f t="shared" ref="T103" si="1194">$H103*S103</f>
        <v>0</v>
      </c>
      <c r="U103" s="250"/>
      <c r="V103" s="227">
        <f t="shared" ref="V103" si="1195">$H103*U103</f>
        <v>0</v>
      </c>
      <c r="W103" s="250"/>
      <c r="X103" s="227">
        <f t="shared" ref="X103" si="1196">$H103*W103</f>
        <v>0</v>
      </c>
      <c r="Y103" s="250"/>
      <c r="Z103" s="227">
        <f t="shared" ref="Z103" si="1197">$H103*Y103</f>
        <v>0</v>
      </c>
      <c r="AA103" s="250"/>
      <c r="AB103" s="227">
        <f t="shared" ref="AB103" si="1198">$H103*AA103</f>
        <v>0</v>
      </c>
      <c r="AC103" s="250"/>
      <c r="AD103" s="227">
        <f t="shared" ref="AD103" si="1199">$H103*AC103</f>
        <v>0</v>
      </c>
      <c r="AE103" s="250"/>
      <c r="AF103" s="227">
        <f t="shared" ref="AF103" si="1200">$H103*AE103</f>
        <v>0</v>
      </c>
      <c r="AG103" s="250"/>
      <c r="AH103" s="227">
        <f t="shared" ref="AH103" si="1201">$H103*AG103</f>
        <v>0</v>
      </c>
      <c r="AI103" s="250"/>
      <c r="AJ103" s="227">
        <f t="shared" ref="AJ103" si="1202">$H103*AI103</f>
        <v>0</v>
      </c>
      <c r="AK103" s="250"/>
      <c r="AL103" s="227">
        <f t="shared" ref="AL103" si="1203">$H103*AK103</f>
        <v>0</v>
      </c>
      <c r="AM103" s="250"/>
      <c r="AN103" s="227">
        <f t="shared" ref="AN103" si="1204">$H103*AM103</f>
        <v>0</v>
      </c>
      <c r="AO103" s="250"/>
      <c r="AP103" s="227">
        <f t="shared" ref="AP103" si="1205">$H103*AO103</f>
        <v>0</v>
      </c>
      <c r="AQ103" s="250"/>
      <c r="AR103" s="227">
        <f t="shared" ref="AR103" si="1206">$H103*AQ103</f>
        <v>0</v>
      </c>
      <c r="AS103" s="250"/>
      <c r="AT103" s="227">
        <f t="shared" ref="AT103" si="1207">$H103*AS103</f>
        <v>0</v>
      </c>
      <c r="AU103" s="250"/>
      <c r="AV103" s="227">
        <f t="shared" ref="AV103" si="1208">$H103*AU103</f>
        <v>0</v>
      </c>
      <c r="AW103" s="250"/>
      <c r="AX103" s="227">
        <f t="shared" ref="AX103" si="1209">$H103*AW103</f>
        <v>0</v>
      </c>
      <c r="AY103" s="250"/>
      <c r="AZ103" s="227">
        <f t="shared" ref="AZ103" si="1210">$H103*AY103</f>
        <v>0</v>
      </c>
      <c r="BA103" s="250"/>
      <c r="BB103" s="227">
        <f t="shared" ref="BB103" si="1211">$H103*BA103</f>
        <v>0</v>
      </c>
      <c r="BC103" s="250"/>
      <c r="BD103" s="227">
        <f t="shared" ref="BD103" si="1212">$H103*BC103</f>
        <v>0</v>
      </c>
      <c r="BE103" s="250"/>
      <c r="BF103" s="227">
        <f t="shared" ref="BF103" si="1213">$H103*BE103</f>
        <v>0</v>
      </c>
      <c r="BG103" s="250"/>
      <c r="BH103" s="227">
        <f t="shared" ref="BH103" si="1214">$H103*BG103</f>
        <v>0</v>
      </c>
      <c r="BI103" s="250"/>
      <c r="BJ103" s="227">
        <f t="shared" ref="BJ103" si="1215">$H103*BI103</f>
        <v>0</v>
      </c>
      <c r="BK103" s="250"/>
      <c r="BL103" s="227">
        <f t="shared" ref="BL103" si="1216">$H103*BK103</f>
        <v>0</v>
      </c>
      <c r="BM103" s="250"/>
      <c r="BN103" s="227">
        <f t="shared" ref="BN103" si="1217">$H103*BM103</f>
        <v>0</v>
      </c>
      <c r="BO103" s="250"/>
      <c r="BP103" s="228">
        <f t="shared" si="980"/>
        <v>0</v>
      </c>
      <c r="BU103" s="281"/>
      <c r="BV103" s="287"/>
      <c r="BW103" s="287"/>
      <c r="BX103" s="288"/>
      <c r="BY103" s="279"/>
      <c r="BZ103" s="205"/>
      <c r="CA103" s="206" t="str">
        <f t="shared" si="1021"/>
        <v/>
      </c>
      <c r="CB103" s="247"/>
      <c r="CC103" s="250"/>
      <c r="CD103" s="227">
        <f t="shared" si="981"/>
        <v>0</v>
      </c>
      <c r="CE103" s="250"/>
      <c r="CF103" s="227">
        <f t="shared" si="982"/>
        <v>0</v>
      </c>
      <c r="CG103" s="250"/>
      <c r="CH103" s="227">
        <f t="shared" si="983"/>
        <v>0</v>
      </c>
      <c r="CI103" s="250"/>
      <c r="CJ103" s="227">
        <f t="shared" si="984"/>
        <v>0</v>
      </c>
      <c r="CK103" s="250"/>
      <c r="CL103" s="227">
        <f t="shared" si="985"/>
        <v>0</v>
      </c>
      <c r="CM103" s="250"/>
      <c r="CN103" s="227">
        <f t="shared" si="986"/>
        <v>0</v>
      </c>
      <c r="CO103" s="250"/>
      <c r="CP103" s="227">
        <f t="shared" si="987"/>
        <v>0</v>
      </c>
      <c r="CQ103" s="250"/>
      <c r="CR103" s="227">
        <f t="shared" si="988"/>
        <v>0</v>
      </c>
      <c r="CS103" s="250"/>
      <c r="CT103" s="227">
        <f t="shared" si="989"/>
        <v>0</v>
      </c>
      <c r="CU103" s="250"/>
      <c r="CV103" s="228">
        <f t="shared" si="990"/>
        <v>0</v>
      </c>
    </row>
    <row r="104" spans="1:101" ht="21" customHeight="1" x14ac:dyDescent="0.55000000000000004">
      <c r="A104" s="202"/>
      <c r="B104" s="203"/>
      <c r="C104" s="203"/>
      <c r="D104" s="204"/>
      <c r="E104" s="279"/>
      <c r="F104" s="205"/>
      <c r="G104" s="206" t="str">
        <f t="shared" si="991"/>
        <v/>
      </c>
      <c r="H104" s="247"/>
      <c r="I104" s="250"/>
      <c r="J104" s="227">
        <f t="shared" si="992"/>
        <v>0</v>
      </c>
      <c r="K104" s="250"/>
      <c r="L104" s="227">
        <f t="shared" ref="L104" si="1218">$H104*K104</f>
        <v>0</v>
      </c>
      <c r="M104" s="250"/>
      <c r="N104" s="227">
        <f t="shared" ref="N104" si="1219">$H104*M104</f>
        <v>0</v>
      </c>
      <c r="O104" s="250"/>
      <c r="P104" s="227">
        <f t="shared" ref="P104" si="1220">$H104*O104</f>
        <v>0</v>
      </c>
      <c r="Q104" s="250"/>
      <c r="R104" s="227">
        <f t="shared" ref="R104" si="1221">$H104*Q104</f>
        <v>0</v>
      </c>
      <c r="S104" s="250"/>
      <c r="T104" s="227">
        <f t="shared" ref="T104" si="1222">$H104*S104</f>
        <v>0</v>
      </c>
      <c r="U104" s="250"/>
      <c r="V104" s="227">
        <f t="shared" ref="V104" si="1223">$H104*U104</f>
        <v>0</v>
      </c>
      <c r="W104" s="250"/>
      <c r="X104" s="227">
        <f t="shared" ref="X104" si="1224">$H104*W104</f>
        <v>0</v>
      </c>
      <c r="Y104" s="250"/>
      <c r="Z104" s="227">
        <f t="shared" ref="Z104" si="1225">$H104*Y104</f>
        <v>0</v>
      </c>
      <c r="AA104" s="250"/>
      <c r="AB104" s="227">
        <f t="shared" ref="AB104" si="1226">$H104*AA104</f>
        <v>0</v>
      </c>
      <c r="AC104" s="250"/>
      <c r="AD104" s="227">
        <f t="shared" ref="AD104" si="1227">$H104*AC104</f>
        <v>0</v>
      </c>
      <c r="AE104" s="250"/>
      <c r="AF104" s="227">
        <f t="shared" ref="AF104" si="1228">$H104*AE104</f>
        <v>0</v>
      </c>
      <c r="AG104" s="250"/>
      <c r="AH104" s="227">
        <f t="shared" ref="AH104" si="1229">$H104*AG104</f>
        <v>0</v>
      </c>
      <c r="AI104" s="250"/>
      <c r="AJ104" s="227">
        <f t="shared" ref="AJ104" si="1230">$H104*AI104</f>
        <v>0</v>
      </c>
      <c r="AK104" s="250"/>
      <c r="AL104" s="227">
        <f t="shared" ref="AL104" si="1231">$H104*AK104</f>
        <v>0</v>
      </c>
      <c r="AM104" s="250"/>
      <c r="AN104" s="227">
        <f t="shared" ref="AN104" si="1232">$H104*AM104</f>
        <v>0</v>
      </c>
      <c r="AO104" s="250"/>
      <c r="AP104" s="227">
        <f t="shared" ref="AP104" si="1233">$H104*AO104</f>
        <v>0</v>
      </c>
      <c r="AQ104" s="250"/>
      <c r="AR104" s="227">
        <f t="shared" ref="AR104" si="1234">$H104*AQ104</f>
        <v>0</v>
      </c>
      <c r="AS104" s="250"/>
      <c r="AT104" s="227">
        <f t="shared" ref="AT104" si="1235">$H104*AS104</f>
        <v>0</v>
      </c>
      <c r="AU104" s="250"/>
      <c r="AV104" s="227">
        <f t="shared" ref="AV104" si="1236">$H104*AU104</f>
        <v>0</v>
      </c>
      <c r="AW104" s="250"/>
      <c r="AX104" s="227">
        <f t="shared" ref="AX104" si="1237">$H104*AW104</f>
        <v>0</v>
      </c>
      <c r="AY104" s="250"/>
      <c r="AZ104" s="227">
        <f t="shared" ref="AZ104" si="1238">$H104*AY104</f>
        <v>0</v>
      </c>
      <c r="BA104" s="250"/>
      <c r="BB104" s="227">
        <f t="shared" ref="BB104" si="1239">$H104*BA104</f>
        <v>0</v>
      </c>
      <c r="BC104" s="250"/>
      <c r="BD104" s="227">
        <f t="shared" ref="BD104" si="1240">$H104*BC104</f>
        <v>0</v>
      </c>
      <c r="BE104" s="250"/>
      <c r="BF104" s="227">
        <f t="shared" ref="BF104" si="1241">$H104*BE104</f>
        <v>0</v>
      </c>
      <c r="BG104" s="250"/>
      <c r="BH104" s="227">
        <f t="shared" ref="BH104" si="1242">$H104*BG104</f>
        <v>0</v>
      </c>
      <c r="BI104" s="250"/>
      <c r="BJ104" s="227">
        <f t="shared" ref="BJ104" si="1243">$H104*BI104</f>
        <v>0</v>
      </c>
      <c r="BK104" s="250"/>
      <c r="BL104" s="227">
        <f t="shared" ref="BL104" si="1244">$H104*BK104</f>
        <v>0</v>
      </c>
      <c r="BM104" s="250"/>
      <c r="BN104" s="227">
        <f t="shared" ref="BN104" si="1245">$H104*BM104</f>
        <v>0</v>
      </c>
      <c r="BO104" s="250"/>
      <c r="BP104" s="228">
        <f t="shared" si="980"/>
        <v>0</v>
      </c>
      <c r="BU104" s="202"/>
      <c r="BV104" s="203"/>
      <c r="BW104" s="203"/>
      <c r="BX104" s="204"/>
      <c r="BY104" s="279"/>
      <c r="BZ104" s="205"/>
      <c r="CA104" s="206" t="str">
        <f t="shared" si="1021"/>
        <v/>
      </c>
      <c r="CB104" s="247"/>
      <c r="CC104" s="250"/>
      <c r="CD104" s="227">
        <f t="shared" si="981"/>
        <v>0</v>
      </c>
      <c r="CE104" s="250"/>
      <c r="CF104" s="227">
        <f t="shared" si="982"/>
        <v>0</v>
      </c>
      <c r="CG104" s="250"/>
      <c r="CH104" s="227">
        <f t="shared" si="983"/>
        <v>0</v>
      </c>
      <c r="CI104" s="250"/>
      <c r="CJ104" s="227">
        <f t="shared" si="984"/>
        <v>0</v>
      </c>
      <c r="CK104" s="250"/>
      <c r="CL104" s="227">
        <f t="shared" si="985"/>
        <v>0</v>
      </c>
      <c r="CM104" s="250"/>
      <c r="CN104" s="227">
        <f t="shared" si="986"/>
        <v>0</v>
      </c>
      <c r="CO104" s="250"/>
      <c r="CP104" s="227">
        <f t="shared" si="987"/>
        <v>0</v>
      </c>
      <c r="CQ104" s="250"/>
      <c r="CR104" s="227">
        <f t="shared" si="988"/>
        <v>0</v>
      </c>
      <c r="CS104" s="250"/>
      <c r="CT104" s="227">
        <f t="shared" si="989"/>
        <v>0</v>
      </c>
      <c r="CU104" s="250"/>
      <c r="CV104" s="228">
        <f t="shared" si="990"/>
        <v>0</v>
      </c>
    </row>
    <row r="105" spans="1:101" ht="21" customHeight="1" x14ac:dyDescent="0.55000000000000004">
      <c r="A105" s="202"/>
      <c r="B105" s="203"/>
      <c r="C105" s="203"/>
      <c r="D105" s="204"/>
      <c r="E105" s="279"/>
      <c r="F105" s="205"/>
      <c r="G105" s="206" t="str">
        <f t="shared" si="991"/>
        <v/>
      </c>
      <c r="H105" s="247"/>
      <c r="I105" s="250"/>
      <c r="J105" s="227">
        <f t="shared" si="992"/>
        <v>0</v>
      </c>
      <c r="K105" s="250"/>
      <c r="L105" s="227">
        <f t="shared" ref="L105" si="1246">$H105*K105</f>
        <v>0</v>
      </c>
      <c r="M105" s="250"/>
      <c r="N105" s="227">
        <f t="shared" ref="N105" si="1247">$H105*M105</f>
        <v>0</v>
      </c>
      <c r="O105" s="250"/>
      <c r="P105" s="227">
        <f t="shared" ref="P105" si="1248">$H105*O105</f>
        <v>0</v>
      </c>
      <c r="Q105" s="250"/>
      <c r="R105" s="227">
        <f t="shared" ref="R105" si="1249">$H105*Q105</f>
        <v>0</v>
      </c>
      <c r="S105" s="250"/>
      <c r="T105" s="227">
        <f t="shared" ref="T105" si="1250">$H105*S105</f>
        <v>0</v>
      </c>
      <c r="U105" s="250"/>
      <c r="V105" s="227">
        <f t="shared" ref="V105" si="1251">$H105*U105</f>
        <v>0</v>
      </c>
      <c r="W105" s="250"/>
      <c r="X105" s="227">
        <f t="shared" ref="X105" si="1252">$H105*W105</f>
        <v>0</v>
      </c>
      <c r="Y105" s="250"/>
      <c r="Z105" s="227">
        <f t="shared" ref="Z105" si="1253">$H105*Y105</f>
        <v>0</v>
      </c>
      <c r="AA105" s="250"/>
      <c r="AB105" s="227">
        <f t="shared" ref="AB105" si="1254">$H105*AA105</f>
        <v>0</v>
      </c>
      <c r="AC105" s="250"/>
      <c r="AD105" s="227">
        <f t="shared" ref="AD105" si="1255">$H105*AC105</f>
        <v>0</v>
      </c>
      <c r="AE105" s="250"/>
      <c r="AF105" s="227">
        <f t="shared" ref="AF105" si="1256">$H105*AE105</f>
        <v>0</v>
      </c>
      <c r="AG105" s="250"/>
      <c r="AH105" s="227">
        <f t="shared" ref="AH105" si="1257">$H105*AG105</f>
        <v>0</v>
      </c>
      <c r="AI105" s="250"/>
      <c r="AJ105" s="227">
        <f t="shared" ref="AJ105" si="1258">$H105*AI105</f>
        <v>0</v>
      </c>
      <c r="AK105" s="250"/>
      <c r="AL105" s="227">
        <f t="shared" ref="AL105" si="1259">$H105*AK105</f>
        <v>0</v>
      </c>
      <c r="AM105" s="250"/>
      <c r="AN105" s="227">
        <f t="shared" ref="AN105" si="1260">$H105*AM105</f>
        <v>0</v>
      </c>
      <c r="AO105" s="250"/>
      <c r="AP105" s="227">
        <f t="shared" ref="AP105" si="1261">$H105*AO105</f>
        <v>0</v>
      </c>
      <c r="AQ105" s="250"/>
      <c r="AR105" s="227">
        <f t="shared" ref="AR105" si="1262">$H105*AQ105</f>
        <v>0</v>
      </c>
      <c r="AS105" s="250"/>
      <c r="AT105" s="227">
        <f t="shared" ref="AT105" si="1263">$H105*AS105</f>
        <v>0</v>
      </c>
      <c r="AU105" s="250"/>
      <c r="AV105" s="227">
        <f t="shared" ref="AV105" si="1264">$H105*AU105</f>
        <v>0</v>
      </c>
      <c r="AW105" s="250"/>
      <c r="AX105" s="227">
        <f t="shared" ref="AX105" si="1265">$H105*AW105</f>
        <v>0</v>
      </c>
      <c r="AY105" s="250"/>
      <c r="AZ105" s="227">
        <f t="shared" ref="AZ105" si="1266">$H105*AY105</f>
        <v>0</v>
      </c>
      <c r="BA105" s="250"/>
      <c r="BB105" s="227">
        <f t="shared" ref="BB105" si="1267">$H105*BA105</f>
        <v>0</v>
      </c>
      <c r="BC105" s="250"/>
      <c r="BD105" s="227">
        <f t="shared" ref="BD105" si="1268">$H105*BC105</f>
        <v>0</v>
      </c>
      <c r="BE105" s="250"/>
      <c r="BF105" s="227">
        <f t="shared" ref="BF105" si="1269">$H105*BE105</f>
        <v>0</v>
      </c>
      <c r="BG105" s="250"/>
      <c r="BH105" s="227">
        <f t="shared" ref="BH105" si="1270">$H105*BG105</f>
        <v>0</v>
      </c>
      <c r="BI105" s="250"/>
      <c r="BJ105" s="227">
        <f t="shared" ref="BJ105" si="1271">$H105*BI105</f>
        <v>0</v>
      </c>
      <c r="BK105" s="250"/>
      <c r="BL105" s="227">
        <f t="shared" ref="BL105" si="1272">$H105*BK105</f>
        <v>0</v>
      </c>
      <c r="BM105" s="250"/>
      <c r="BN105" s="227">
        <f t="shared" ref="BN105" si="1273">$H105*BM105</f>
        <v>0</v>
      </c>
      <c r="BO105" s="250"/>
      <c r="BP105" s="228">
        <f t="shared" si="980"/>
        <v>0</v>
      </c>
      <c r="BU105" s="202"/>
      <c r="BV105" s="203"/>
      <c r="BW105" s="203"/>
      <c r="BX105" s="204"/>
      <c r="BY105" s="279"/>
      <c r="BZ105" s="205"/>
      <c r="CA105" s="206" t="str">
        <f t="shared" si="1021"/>
        <v/>
      </c>
      <c r="CB105" s="247"/>
      <c r="CC105" s="250"/>
      <c r="CD105" s="227">
        <f t="shared" si="981"/>
        <v>0</v>
      </c>
      <c r="CE105" s="250"/>
      <c r="CF105" s="227">
        <f t="shared" si="982"/>
        <v>0</v>
      </c>
      <c r="CG105" s="250"/>
      <c r="CH105" s="227">
        <f t="shared" si="983"/>
        <v>0</v>
      </c>
      <c r="CI105" s="250"/>
      <c r="CJ105" s="227">
        <f t="shared" si="984"/>
        <v>0</v>
      </c>
      <c r="CK105" s="250"/>
      <c r="CL105" s="227">
        <f t="shared" si="985"/>
        <v>0</v>
      </c>
      <c r="CM105" s="250"/>
      <c r="CN105" s="227">
        <f t="shared" si="986"/>
        <v>0</v>
      </c>
      <c r="CO105" s="250"/>
      <c r="CP105" s="227">
        <f t="shared" si="987"/>
        <v>0</v>
      </c>
      <c r="CQ105" s="250"/>
      <c r="CR105" s="227">
        <f t="shared" si="988"/>
        <v>0</v>
      </c>
      <c r="CS105" s="250"/>
      <c r="CT105" s="227">
        <f t="shared" si="989"/>
        <v>0</v>
      </c>
      <c r="CU105" s="250"/>
      <c r="CV105" s="228">
        <f t="shared" si="990"/>
        <v>0</v>
      </c>
    </row>
    <row r="106" spans="1:101" ht="21" customHeight="1" x14ac:dyDescent="0.55000000000000004">
      <c r="A106" s="202"/>
      <c r="B106" s="203"/>
      <c r="C106" s="203"/>
      <c r="D106" s="204"/>
      <c r="E106" s="279"/>
      <c r="F106" s="205"/>
      <c r="G106" s="206" t="str">
        <f t="shared" si="991"/>
        <v/>
      </c>
      <c r="H106" s="247"/>
      <c r="I106" s="250"/>
      <c r="J106" s="227">
        <f t="shared" si="992"/>
        <v>0</v>
      </c>
      <c r="K106" s="250"/>
      <c r="L106" s="227">
        <f t="shared" ref="L106" si="1274">$H106*K106</f>
        <v>0</v>
      </c>
      <c r="M106" s="250"/>
      <c r="N106" s="227">
        <f t="shared" ref="N106" si="1275">$H106*M106</f>
        <v>0</v>
      </c>
      <c r="O106" s="250"/>
      <c r="P106" s="227">
        <f t="shared" ref="P106" si="1276">$H106*O106</f>
        <v>0</v>
      </c>
      <c r="Q106" s="250"/>
      <c r="R106" s="227">
        <f t="shared" ref="R106" si="1277">$H106*Q106</f>
        <v>0</v>
      </c>
      <c r="S106" s="250"/>
      <c r="T106" s="227">
        <f t="shared" ref="T106" si="1278">$H106*S106</f>
        <v>0</v>
      </c>
      <c r="U106" s="250"/>
      <c r="V106" s="227">
        <f t="shared" ref="V106" si="1279">$H106*U106</f>
        <v>0</v>
      </c>
      <c r="W106" s="250"/>
      <c r="X106" s="227">
        <f t="shared" ref="X106" si="1280">$H106*W106</f>
        <v>0</v>
      </c>
      <c r="Y106" s="250"/>
      <c r="Z106" s="227">
        <f t="shared" ref="Z106" si="1281">$H106*Y106</f>
        <v>0</v>
      </c>
      <c r="AA106" s="250"/>
      <c r="AB106" s="227">
        <f t="shared" ref="AB106" si="1282">$H106*AA106</f>
        <v>0</v>
      </c>
      <c r="AC106" s="250"/>
      <c r="AD106" s="227">
        <f t="shared" ref="AD106" si="1283">$H106*AC106</f>
        <v>0</v>
      </c>
      <c r="AE106" s="250"/>
      <c r="AF106" s="227">
        <f t="shared" ref="AF106" si="1284">$H106*AE106</f>
        <v>0</v>
      </c>
      <c r="AG106" s="250"/>
      <c r="AH106" s="227">
        <f t="shared" ref="AH106" si="1285">$H106*AG106</f>
        <v>0</v>
      </c>
      <c r="AI106" s="250"/>
      <c r="AJ106" s="227">
        <f t="shared" ref="AJ106" si="1286">$H106*AI106</f>
        <v>0</v>
      </c>
      <c r="AK106" s="250"/>
      <c r="AL106" s="227">
        <f t="shared" ref="AL106" si="1287">$H106*AK106</f>
        <v>0</v>
      </c>
      <c r="AM106" s="250"/>
      <c r="AN106" s="227">
        <f t="shared" ref="AN106" si="1288">$H106*AM106</f>
        <v>0</v>
      </c>
      <c r="AO106" s="250"/>
      <c r="AP106" s="227">
        <f t="shared" ref="AP106" si="1289">$H106*AO106</f>
        <v>0</v>
      </c>
      <c r="AQ106" s="250"/>
      <c r="AR106" s="227">
        <f t="shared" ref="AR106" si="1290">$H106*AQ106</f>
        <v>0</v>
      </c>
      <c r="AS106" s="250"/>
      <c r="AT106" s="227">
        <f t="shared" ref="AT106" si="1291">$H106*AS106</f>
        <v>0</v>
      </c>
      <c r="AU106" s="250"/>
      <c r="AV106" s="227">
        <f t="shared" ref="AV106" si="1292">$H106*AU106</f>
        <v>0</v>
      </c>
      <c r="AW106" s="250"/>
      <c r="AX106" s="227">
        <f t="shared" ref="AX106" si="1293">$H106*AW106</f>
        <v>0</v>
      </c>
      <c r="AY106" s="250"/>
      <c r="AZ106" s="227">
        <f t="shared" ref="AZ106" si="1294">$H106*AY106</f>
        <v>0</v>
      </c>
      <c r="BA106" s="250"/>
      <c r="BB106" s="227">
        <f t="shared" ref="BB106" si="1295">$H106*BA106</f>
        <v>0</v>
      </c>
      <c r="BC106" s="250"/>
      <c r="BD106" s="227">
        <f t="shared" ref="BD106" si="1296">$H106*BC106</f>
        <v>0</v>
      </c>
      <c r="BE106" s="250"/>
      <c r="BF106" s="227">
        <f t="shared" ref="BF106" si="1297">$H106*BE106</f>
        <v>0</v>
      </c>
      <c r="BG106" s="250"/>
      <c r="BH106" s="227">
        <f t="shared" ref="BH106" si="1298">$H106*BG106</f>
        <v>0</v>
      </c>
      <c r="BI106" s="250"/>
      <c r="BJ106" s="227">
        <f t="shared" ref="BJ106" si="1299">$H106*BI106</f>
        <v>0</v>
      </c>
      <c r="BK106" s="250"/>
      <c r="BL106" s="227">
        <f t="shared" ref="BL106" si="1300">$H106*BK106</f>
        <v>0</v>
      </c>
      <c r="BM106" s="250"/>
      <c r="BN106" s="227">
        <f t="shared" ref="BN106" si="1301">$H106*BM106</f>
        <v>0</v>
      </c>
      <c r="BO106" s="250"/>
      <c r="BP106" s="228">
        <f t="shared" si="980"/>
        <v>0</v>
      </c>
      <c r="BU106" s="202"/>
      <c r="BV106" s="203"/>
      <c r="BW106" s="203"/>
      <c r="BX106" s="204"/>
      <c r="BY106" s="279"/>
      <c r="BZ106" s="205"/>
      <c r="CA106" s="206" t="str">
        <f t="shared" si="1021"/>
        <v/>
      </c>
      <c r="CB106" s="247"/>
      <c r="CC106" s="250"/>
      <c r="CD106" s="227">
        <f t="shared" si="981"/>
        <v>0</v>
      </c>
      <c r="CE106" s="250"/>
      <c r="CF106" s="227">
        <f t="shared" si="982"/>
        <v>0</v>
      </c>
      <c r="CG106" s="250"/>
      <c r="CH106" s="227">
        <f t="shared" si="983"/>
        <v>0</v>
      </c>
      <c r="CI106" s="250"/>
      <c r="CJ106" s="227">
        <f t="shared" si="984"/>
        <v>0</v>
      </c>
      <c r="CK106" s="250"/>
      <c r="CL106" s="227">
        <f t="shared" si="985"/>
        <v>0</v>
      </c>
      <c r="CM106" s="250"/>
      <c r="CN106" s="227">
        <f t="shared" si="986"/>
        <v>0</v>
      </c>
      <c r="CO106" s="250"/>
      <c r="CP106" s="227">
        <f t="shared" si="987"/>
        <v>0</v>
      </c>
      <c r="CQ106" s="250"/>
      <c r="CR106" s="227">
        <f t="shared" si="988"/>
        <v>0</v>
      </c>
      <c r="CS106" s="250"/>
      <c r="CT106" s="227">
        <f t="shared" si="989"/>
        <v>0</v>
      </c>
      <c r="CU106" s="250"/>
      <c r="CV106" s="228">
        <f t="shared" si="990"/>
        <v>0</v>
      </c>
    </row>
    <row r="107" spans="1:101" ht="21" customHeight="1" x14ac:dyDescent="0.55000000000000004">
      <c r="A107" s="202"/>
      <c r="B107" s="203"/>
      <c r="C107" s="203"/>
      <c r="D107" s="204"/>
      <c r="E107" s="279"/>
      <c r="F107" s="205"/>
      <c r="G107" s="206" t="str">
        <f t="shared" si="991"/>
        <v/>
      </c>
      <c r="H107" s="247"/>
      <c r="I107" s="250"/>
      <c r="J107" s="227">
        <f t="shared" si="992"/>
        <v>0</v>
      </c>
      <c r="K107" s="250"/>
      <c r="L107" s="227">
        <f t="shared" ref="L107" si="1302">$H107*K107</f>
        <v>0</v>
      </c>
      <c r="M107" s="250"/>
      <c r="N107" s="227">
        <f t="shared" ref="N107" si="1303">$H107*M107</f>
        <v>0</v>
      </c>
      <c r="O107" s="250"/>
      <c r="P107" s="227">
        <f t="shared" ref="P107" si="1304">$H107*O107</f>
        <v>0</v>
      </c>
      <c r="Q107" s="250"/>
      <c r="R107" s="227">
        <f t="shared" ref="R107" si="1305">$H107*Q107</f>
        <v>0</v>
      </c>
      <c r="S107" s="250"/>
      <c r="T107" s="227">
        <f t="shared" ref="T107" si="1306">$H107*S107</f>
        <v>0</v>
      </c>
      <c r="U107" s="250"/>
      <c r="V107" s="227">
        <f t="shared" ref="V107" si="1307">$H107*U107</f>
        <v>0</v>
      </c>
      <c r="W107" s="250"/>
      <c r="X107" s="227">
        <f t="shared" ref="X107" si="1308">$H107*W107</f>
        <v>0</v>
      </c>
      <c r="Y107" s="250"/>
      <c r="Z107" s="227">
        <f t="shared" ref="Z107" si="1309">$H107*Y107</f>
        <v>0</v>
      </c>
      <c r="AA107" s="250"/>
      <c r="AB107" s="227">
        <f t="shared" ref="AB107" si="1310">$H107*AA107</f>
        <v>0</v>
      </c>
      <c r="AC107" s="250"/>
      <c r="AD107" s="227">
        <f t="shared" ref="AD107" si="1311">$H107*AC107</f>
        <v>0</v>
      </c>
      <c r="AE107" s="250"/>
      <c r="AF107" s="227">
        <f t="shared" ref="AF107" si="1312">$H107*AE107</f>
        <v>0</v>
      </c>
      <c r="AG107" s="250"/>
      <c r="AH107" s="227">
        <f t="shared" ref="AH107" si="1313">$H107*AG107</f>
        <v>0</v>
      </c>
      <c r="AI107" s="250"/>
      <c r="AJ107" s="227">
        <f t="shared" ref="AJ107" si="1314">$H107*AI107</f>
        <v>0</v>
      </c>
      <c r="AK107" s="250"/>
      <c r="AL107" s="227">
        <f t="shared" ref="AL107" si="1315">$H107*AK107</f>
        <v>0</v>
      </c>
      <c r="AM107" s="250"/>
      <c r="AN107" s="227">
        <f t="shared" ref="AN107" si="1316">$H107*AM107</f>
        <v>0</v>
      </c>
      <c r="AO107" s="250"/>
      <c r="AP107" s="227">
        <f t="shared" ref="AP107" si="1317">$H107*AO107</f>
        <v>0</v>
      </c>
      <c r="AQ107" s="250"/>
      <c r="AR107" s="227">
        <f t="shared" ref="AR107" si="1318">$H107*AQ107</f>
        <v>0</v>
      </c>
      <c r="AS107" s="250"/>
      <c r="AT107" s="227">
        <f t="shared" ref="AT107" si="1319">$H107*AS107</f>
        <v>0</v>
      </c>
      <c r="AU107" s="250"/>
      <c r="AV107" s="227">
        <f t="shared" ref="AV107" si="1320">$H107*AU107</f>
        <v>0</v>
      </c>
      <c r="AW107" s="250"/>
      <c r="AX107" s="227">
        <f t="shared" ref="AX107" si="1321">$H107*AW107</f>
        <v>0</v>
      </c>
      <c r="AY107" s="250"/>
      <c r="AZ107" s="227">
        <f t="shared" ref="AZ107" si="1322">$H107*AY107</f>
        <v>0</v>
      </c>
      <c r="BA107" s="250"/>
      <c r="BB107" s="227">
        <f t="shared" ref="BB107" si="1323">$H107*BA107</f>
        <v>0</v>
      </c>
      <c r="BC107" s="250"/>
      <c r="BD107" s="227">
        <f t="shared" ref="BD107" si="1324">$H107*BC107</f>
        <v>0</v>
      </c>
      <c r="BE107" s="250"/>
      <c r="BF107" s="227">
        <f t="shared" ref="BF107" si="1325">$H107*BE107</f>
        <v>0</v>
      </c>
      <c r="BG107" s="250"/>
      <c r="BH107" s="227">
        <f t="shared" ref="BH107" si="1326">$H107*BG107</f>
        <v>0</v>
      </c>
      <c r="BI107" s="250"/>
      <c r="BJ107" s="227">
        <f t="shared" ref="BJ107" si="1327">$H107*BI107</f>
        <v>0</v>
      </c>
      <c r="BK107" s="250"/>
      <c r="BL107" s="227">
        <f t="shared" ref="BL107" si="1328">$H107*BK107</f>
        <v>0</v>
      </c>
      <c r="BM107" s="250"/>
      <c r="BN107" s="227">
        <f t="shared" ref="BN107" si="1329">$H107*BM107</f>
        <v>0</v>
      </c>
      <c r="BO107" s="250"/>
      <c r="BP107" s="228">
        <f t="shared" si="980"/>
        <v>0</v>
      </c>
      <c r="BU107" s="202"/>
      <c r="BV107" s="203"/>
      <c r="BW107" s="203"/>
      <c r="BX107" s="204"/>
      <c r="BY107" s="279"/>
      <c r="BZ107" s="205"/>
      <c r="CA107" s="206" t="str">
        <f t="shared" si="1021"/>
        <v/>
      </c>
      <c r="CB107" s="247"/>
      <c r="CC107" s="250"/>
      <c r="CD107" s="227">
        <f t="shared" si="981"/>
        <v>0</v>
      </c>
      <c r="CE107" s="250"/>
      <c r="CF107" s="227">
        <f t="shared" si="982"/>
        <v>0</v>
      </c>
      <c r="CG107" s="250"/>
      <c r="CH107" s="227">
        <f t="shared" si="983"/>
        <v>0</v>
      </c>
      <c r="CI107" s="250"/>
      <c r="CJ107" s="227">
        <f t="shared" si="984"/>
        <v>0</v>
      </c>
      <c r="CK107" s="250"/>
      <c r="CL107" s="227">
        <f t="shared" si="985"/>
        <v>0</v>
      </c>
      <c r="CM107" s="250"/>
      <c r="CN107" s="227">
        <f t="shared" si="986"/>
        <v>0</v>
      </c>
      <c r="CO107" s="250"/>
      <c r="CP107" s="227">
        <f t="shared" si="987"/>
        <v>0</v>
      </c>
      <c r="CQ107" s="250"/>
      <c r="CR107" s="227">
        <f t="shared" si="988"/>
        <v>0</v>
      </c>
      <c r="CS107" s="250"/>
      <c r="CT107" s="227">
        <f t="shared" si="989"/>
        <v>0</v>
      </c>
      <c r="CU107" s="250"/>
      <c r="CV107" s="228">
        <f t="shared" si="990"/>
        <v>0</v>
      </c>
    </row>
    <row r="108" spans="1:101" ht="21" customHeight="1" thickBot="1" x14ac:dyDescent="0.6">
      <c r="A108" s="207"/>
      <c r="B108" s="208"/>
      <c r="C108" s="208"/>
      <c r="D108" s="209"/>
      <c r="E108" s="280"/>
      <c r="F108" s="210"/>
      <c r="G108" s="211" t="str">
        <f t="shared" si="991"/>
        <v/>
      </c>
      <c r="H108" s="248"/>
      <c r="I108" s="251"/>
      <c r="J108" s="230">
        <f t="shared" si="992"/>
        <v>0</v>
      </c>
      <c r="K108" s="251"/>
      <c r="L108" s="230">
        <f t="shared" ref="L108" si="1330">$H108*K108</f>
        <v>0</v>
      </c>
      <c r="M108" s="251"/>
      <c r="N108" s="230">
        <f t="shared" ref="N108" si="1331">$H108*M108</f>
        <v>0</v>
      </c>
      <c r="O108" s="251"/>
      <c r="P108" s="230">
        <f t="shared" ref="P108" si="1332">$H108*O108</f>
        <v>0</v>
      </c>
      <c r="Q108" s="251"/>
      <c r="R108" s="230">
        <f t="shared" ref="R108" si="1333">$H108*Q108</f>
        <v>0</v>
      </c>
      <c r="S108" s="251"/>
      <c r="T108" s="230">
        <f t="shared" ref="T108" si="1334">$H108*S108</f>
        <v>0</v>
      </c>
      <c r="U108" s="251"/>
      <c r="V108" s="227">
        <f t="shared" ref="V108" si="1335">$H108*U108</f>
        <v>0</v>
      </c>
      <c r="W108" s="251"/>
      <c r="X108" s="230">
        <f t="shared" ref="X108" si="1336">$H108*W108</f>
        <v>0</v>
      </c>
      <c r="Y108" s="251"/>
      <c r="Z108" s="230">
        <f t="shared" ref="Z108" si="1337">$H108*Y108</f>
        <v>0</v>
      </c>
      <c r="AA108" s="251"/>
      <c r="AB108" s="230">
        <f t="shared" ref="AB108" si="1338">$H108*AA108</f>
        <v>0</v>
      </c>
      <c r="AC108" s="251"/>
      <c r="AD108" s="230">
        <f t="shared" ref="AD108" si="1339">$H108*AC108</f>
        <v>0</v>
      </c>
      <c r="AE108" s="251"/>
      <c r="AF108" s="230">
        <f t="shared" ref="AF108" si="1340">$H108*AE108</f>
        <v>0</v>
      </c>
      <c r="AG108" s="251"/>
      <c r="AH108" s="230">
        <f t="shared" ref="AH108" si="1341">$H108*AG108</f>
        <v>0</v>
      </c>
      <c r="AI108" s="251"/>
      <c r="AJ108" s="227">
        <f t="shared" ref="AJ108" si="1342">$H108*AI108</f>
        <v>0</v>
      </c>
      <c r="AK108" s="251"/>
      <c r="AL108" s="230">
        <f t="shared" ref="AL108" si="1343">$H108*AK108</f>
        <v>0</v>
      </c>
      <c r="AM108" s="251"/>
      <c r="AN108" s="230">
        <f t="shared" ref="AN108" si="1344">$H108*AM108</f>
        <v>0</v>
      </c>
      <c r="AO108" s="251"/>
      <c r="AP108" s="230">
        <f t="shared" ref="AP108" si="1345">$H108*AO108</f>
        <v>0</v>
      </c>
      <c r="AQ108" s="251"/>
      <c r="AR108" s="230">
        <f t="shared" ref="AR108" si="1346">$H108*AQ108</f>
        <v>0</v>
      </c>
      <c r="AS108" s="251"/>
      <c r="AT108" s="230">
        <f t="shared" ref="AT108" si="1347">$H108*AS108</f>
        <v>0</v>
      </c>
      <c r="AU108" s="251"/>
      <c r="AV108" s="230">
        <f t="shared" ref="AV108" si="1348">$H108*AU108</f>
        <v>0</v>
      </c>
      <c r="AW108" s="251"/>
      <c r="AX108" s="230">
        <f t="shared" ref="AX108" si="1349">$H108*AW108</f>
        <v>0</v>
      </c>
      <c r="AY108" s="251"/>
      <c r="AZ108" s="230">
        <f t="shared" ref="AZ108" si="1350">$H108*AY108</f>
        <v>0</v>
      </c>
      <c r="BA108" s="251"/>
      <c r="BB108" s="230">
        <f t="shared" ref="BB108" si="1351">$H108*BA108</f>
        <v>0</v>
      </c>
      <c r="BC108" s="251"/>
      <c r="BD108" s="230">
        <f t="shared" ref="BD108" si="1352">$H108*BC108</f>
        <v>0</v>
      </c>
      <c r="BE108" s="251"/>
      <c r="BF108" s="230">
        <f t="shared" ref="BF108" si="1353">$H108*BE108</f>
        <v>0</v>
      </c>
      <c r="BG108" s="251"/>
      <c r="BH108" s="227">
        <f t="shared" ref="BH108" si="1354">$H108*BG108</f>
        <v>0</v>
      </c>
      <c r="BI108" s="251"/>
      <c r="BJ108" s="230">
        <f t="shared" ref="BJ108" si="1355">$H108*BI108</f>
        <v>0</v>
      </c>
      <c r="BK108" s="251"/>
      <c r="BL108" s="230">
        <f t="shared" ref="BL108" si="1356">$H108*BK108</f>
        <v>0</v>
      </c>
      <c r="BM108" s="251"/>
      <c r="BN108" s="230">
        <f t="shared" ref="BN108" si="1357">$H108*BM108</f>
        <v>0</v>
      </c>
      <c r="BO108" s="251"/>
      <c r="BP108" s="232">
        <f t="shared" si="980"/>
        <v>0</v>
      </c>
      <c r="BU108" s="207"/>
      <c r="BV108" s="208"/>
      <c r="BW108" s="208"/>
      <c r="BX108" s="209"/>
      <c r="BY108" s="280"/>
      <c r="BZ108" s="210"/>
      <c r="CA108" s="211" t="str">
        <f t="shared" si="1021"/>
        <v/>
      </c>
      <c r="CB108" s="248"/>
      <c r="CC108" s="251"/>
      <c r="CD108" s="230">
        <f t="shared" si="981"/>
        <v>0</v>
      </c>
      <c r="CE108" s="251"/>
      <c r="CF108" s="230">
        <f t="shared" si="982"/>
        <v>0</v>
      </c>
      <c r="CG108" s="251"/>
      <c r="CH108" s="230">
        <f t="shared" si="983"/>
        <v>0</v>
      </c>
      <c r="CI108" s="251"/>
      <c r="CJ108" s="230">
        <f t="shared" si="984"/>
        <v>0</v>
      </c>
      <c r="CK108" s="251"/>
      <c r="CL108" s="230">
        <f t="shared" si="985"/>
        <v>0</v>
      </c>
      <c r="CM108" s="251"/>
      <c r="CN108" s="227">
        <f t="shared" si="986"/>
        <v>0</v>
      </c>
      <c r="CO108" s="251"/>
      <c r="CP108" s="230">
        <f t="shared" si="987"/>
        <v>0</v>
      </c>
      <c r="CQ108" s="251"/>
      <c r="CR108" s="230">
        <f t="shared" si="988"/>
        <v>0</v>
      </c>
      <c r="CS108" s="251"/>
      <c r="CT108" s="230">
        <f t="shared" si="989"/>
        <v>0</v>
      </c>
      <c r="CU108" s="251"/>
      <c r="CV108" s="232">
        <f t="shared" si="990"/>
        <v>0</v>
      </c>
    </row>
    <row r="109" spans="1:101" ht="15.65" customHeight="1" thickTop="1" x14ac:dyDescent="0.55000000000000004">
      <c r="A109" s="798" t="s">
        <v>284</v>
      </c>
      <c r="B109" s="799"/>
      <c r="C109" s="799"/>
      <c r="D109" s="799"/>
      <c r="E109" s="799"/>
      <c r="F109" s="799"/>
      <c r="G109" s="799"/>
      <c r="H109" s="800"/>
      <c r="I109" s="252"/>
      <c r="J109" s="200">
        <f>SUM(J95:J108)</f>
        <v>0</v>
      </c>
      <c r="K109" s="252"/>
      <c r="L109" s="200">
        <f>SUM(L95:L108)</f>
        <v>0</v>
      </c>
      <c r="M109" s="252"/>
      <c r="N109" s="200">
        <f>SUM(N95:N108)</f>
        <v>0</v>
      </c>
      <c r="O109" s="252"/>
      <c r="P109" s="200">
        <f>SUM(P95:P108)</f>
        <v>0</v>
      </c>
      <c r="Q109" s="252"/>
      <c r="R109" s="200">
        <f>SUM(R95:R108)</f>
        <v>0</v>
      </c>
      <c r="S109" s="252"/>
      <c r="T109" s="200">
        <f>SUM(T95:T108)</f>
        <v>0</v>
      </c>
      <c r="U109" s="252"/>
      <c r="V109" s="200">
        <f>SUM(V95:V108)</f>
        <v>0</v>
      </c>
      <c r="W109" s="252"/>
      <c r="X109" s="200">
        <f>SUM(X95:X108)</f>
        <v>0</v>
      </c>
      <c r="Y109" s="252"/>
      <c r="Z109" s="200">
        <f>SUM(Z95:Z108)</f>
        <v>0</v>
      </c>
      <c r="AA109" s="252"/>
      <c r="AB109" s="200">
        <f>SUM(AB95:AB108)</f>
        <v>0</v>
      </c>
      <c r="AC109" s="252"/>
      <c r="AD109" s="200">
        <f>SUM(AD95:AD108)</f>
        <v>0</v>
      </c>
      <c r="AE109" s="252"/>
      <c r="AF109" s="200">
        <f>SUM(AF95:AF108)</f>
        <v>0</v>
      </c>
      <c r="AG109" s="252"/>
      <c r="AH109" s="200">
        <f>SUM(AH95:AH108)</f>
        <v>0</v>
      </c>
      <c r="AI109" s="252"/>
      <c r="AJ109" s="200">
        <f>SUM(AJ95:AJ108)</f>
        <v>0</v>
      </c>
      <c r="AK109" s="252"/>
      <c r="AL109" s="200">
        <f>SUM(AL95:AL108)</f>
        <v>0</v>
      </c>
      <c r="AM109" s="252"/>
      <c r="AN109" s="200">
        <f>SUM(AN95:AN108)</f>
        <v>0</v>
      </c>
      <c r="AO109" s="252"/>
      <c r="AP109" s="200">
        <f>SUM(AP95:AP108)</f>
        <v>0</v>
      </c>
      <c r="AQ109" s="252"/>
      <c r="AR109" s="200">
        <f>SUM(AR95:AR108)</f>
        <v>0</v>
      </c>
      <c r="AS109" s="252"/>
      <c r="AT109" s="200">
        <f>SUM(AT95:AT108)</f>
        <v>0</v>
      </c>
      <c r="AU109" s="252"/>
      <c r="AV109" s="200">
        <f>SUM(AV95:AV108)</f>
        <v>0</v>
      </c>
      <c r="AW109" s="252"/>
      <c r="AX109" s="200">
        <f>SUM(AX95:AX108)</f>
        <v>0</v>
      </c>
      <c r="AY109" s="252"/>
      <c r="AZ109" s="200">
        <f>SUM(AZ95:AZ108)</f>
        <v>0</v>
      </c>
      <c r="BA109" s="252"/>
      <c r="BB109" s="200">
        <f>SUM(BB95:BB108)</f>
        <v>0</v>
      </c>
      <c r="BC109" s="252"/>
      <c r="BD109" s="200">
        <f>SUM(BD95:BD108)</f>
        <v>0</v>
      </c>
      <c r="BE109" s="252"/>
      <c r="BF109" s="200">
        <f>SUM(BF95:BF108)</f>
        <v>0</v>
      </c>
      <c r="BG109" s="252"/>
      <c r="BH109" s="200">
        <f>SUM(BH95:BH108)</f>
        <v>0</v>
      </c>
      <c r="BI109" s="252"/>
      <c r="BJ109" s="200">
        <f>SUM(BJ95:BJ108)</f>
        <v>0</v>
      </c>
      <c r="BK109" s="252"/>
      <c r="BL109" s="200">
        <f>SUM(BL95:BL108)</f>
        <v>0</v>
      </c>
      <c r="BM109" s="252"/>
      <c r="BN109" s="200">
        <f>SUM(BN95:BN108)</f>
        <v>0</v>
      </c>
      <c r="BO109" s="252"/>
      <c r="BP109" s="201">
        <f>SUM(BP95:BP108)</f>
        <v>0</v>
      </c>
      <c r="BU109" s="798" t="s">
        <v>284</v>
      </c>
      <c r="BV109" s="799"/>
      <c r="BW109" s="799"/>
      <c r="BX109" s="799"/>
      <c r="BY109" s="799"/>
      <c r="BZ109" s="799"/>
      <c r="CA109" s="799"/>
      <c r="CB109" s="800"/>
      <c r="CC109" s="252"/>
      <c r="CD109" s="200">
        <f>SUM(CD95:CD108)</f>
        <v>1040000</v>
      </c>
      <c r="CE109" s="252"/>
      <c r="CF109" s="200">
        <f>SUM(CF95:CF108)</f>
        <v>1040000</v>
      </c>
      <c r="CG109" s="252"/>
      <c r="CH109" s="200">
        <f>SUM(CH95:CH108)</f>
        <v>0</v>
      </c>
      <c r="CI109" s="252"/>
      <c r="CJ109" s="200">
        <f>SUM(CJ95:CJ108)</f>
        <v>0</v>
      </c>
      <c r="CK109" s="252"/>
      <c r="CL109" s="200">
        <f>SUM(CL95:CL108)</f>
        <v>520000</v>
      </c>
      <c r="CM109" s="252"/>
      <c r="CN109" s="200">
        <f>SUM(CN95:CN108)</f>
        <v>0</v>
      </c>
      <c r="CO109" s="252"/>
      <c r="CP109" s="200">
        <f>SUM(CP95:CP108)</f>
        <v>0</v>
      </c>
      <c r="CQ109" s="252"/>
      <c r="CR109" s="200">
        <f>SUM(CR95:CR108)</f>
        <v>0</v>
      </c>
      <c r="CS109" s="252"/>
      <c r="CT109" s="200">
        <f>SUM(CT95:CT108)</f>
        <v>0</v>
      </c>
      <c r="CU109" s="252"/>
      <c r="CV109" s="201">
        <f>SUM(CV95:CV108)</f>
        <v>0</v>
      </c>
    </row>
    <row r="110" spans="1:101" ht="14" customHeight="1" x14ac:dyDescent="0.55000000000000004">
      <c r="A110" s="178"/>
      <c r="B110" s="178"/>
      <c r="C110" s="178"/>
      <c r="D110" s="178"/>
      <c r="E110" s="178"/>
      <c r="F110" s="178"/>
      <c r="G110" s="178"/>
      <c r="H110" s="178"/>
      <c r="I110" s="177"/>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177"/>
      <c r="AN110" s="213"/>
      <c r="AO110" s="213"/>
      <c r="AP110" s="213"/>
      <c r="AQ110" s="213"/>
      <c r="AR110" s="213"/>
      <c r="AS110" s="213"/>
      <c r="AT110" s="213"/>
      <c r="AU110" s="213"/>
      <c r="AV110" s="213"/>
      <c r="AW110" s="177"/>
      <c r="AX110" s="213"/>
      <c r="AY110" s="213"/>
      <c r="AZ110" s="213"/>
      <c r="BA110" s="213"/>
      <c r="BB110" s="213"/>
      <c r="BC110" s="213"/>
      <c r="BD110" s="213"/>
      <c r="BE110" s="213"/>
      <c r="BF110" s="213"/>
      <c r="BG110" s="213"/>
      <c r="BH110" s="213"/>
      <c r="BI110" s="213"/>
      <c r="BJ110" s="213"/>
      <c r="BK110" s="213"/>
      <c r="BL110" s="213"/>
      <c r="BM110" s="213"/>
      <c r="BN110" s="213"/>
      <c r="BO110" s="213"/>
      <c r="BP110" s="213"/>
      <c r="BQ110" s="214"/>
      <c r="BU110" s="178"/>
      <c r="BV110" s="178"/>
      <c r="BW110" s="178"/>
      <c r="BX110" s="178"/>
      <c r="BY110" s="178"/>
      <c r="BZ110" s="178"/>
      <c r="CA110" s="178"/>
      <c r="CB110" s="178"/>
      <c r="CC110" s="177"/>
      <c r="CD110" s="213"/>
      <c r="CE110" s="213"/>
      <c r="CF110" s="213"/>
      <c r="CG110" s="213"/>
      <c r="CH110" s="213"/>
      <c r="CI110" s="213"/>
      <c r="CJ110" s="213"/>
      <c r="CK110" s="213"/>
      <c r="CL110" s="213"/>
      <c r="CM110" s="213"/>
      <c r="CN110" s="213"/>
      <c r="CO110" s="213"/>
      <c r="CP110" s="213"/>
      <c r="CQ110" s="213"/>
      <c r="CR110" s="213"/>
      <c r="CS110" s="213"/>
      <c r="CT110" s="213"/>
      <c r="CU110" s="213"/>
      <c r="CV110" s="213"/>
      <c r="CW110" s="214"/>
    </row>
    <row r="111" spans="1:101" ht="16.25" customHeight="1" x14ac:dyDescent="0.55000000000000004">
      <c r="A111" s="796" t="s">
        <v>324</v>
      </c>
      <c r="B111" s="797"/>
      <c r="C111" s="797"/>
      <c r="D111" s="797"/>
      <c r="E111" s="797"/>
      <c r="F111" s="797"/>
      <c r="G111" s="797"/>
      <c r="H111" s="797"/>
      <c r="I111" s="797"/>
      <c r="J111" s="797"/>
      <c r="K111" s="797"/>
      <c r="L111" s="797"/>
      <c r="M111" s="797"/>
      <c r="N111" s="797"/>
      <c r="O111" s="797"/>
      <c r="P111" s="797"/>
      <c r="Q111" s="797"/>
      <c r="R111" s="797"/>
      <c r="S111" s="797"/>
      <c r="T111" s="797"/>
      <c r="U111" s="797"/>
      <c r="V111" s="797"/>
      <c r="W111" s="797"/>
      <c r="X111" s="797"/>
      <c r="Y111" s="797"/>
      <c r="Z111" s="797"/>
      <c r="AA111" s="797"/>
      <c r="AB111" s="797"/>
      <c r="AC111" s="797"/>
      <c r="AD111" s="797"/>
      <c r="AE111" s="797"/>
      <c r="AF111" s="797"/>
      <c r="AG111" s="797"/>
      <c r="AH111" s="797"/>
      <c r="AI111" s="797"/>
      <c r="AJ111" s="797"/>
      <c r="AK111" s="797"/>
      <c r="AL111" s="797"/>
      <c r="AM111" s="797"/>
      <c r="AN111" s="797"/>
      <c r="AO111" s="797"/>
      <c r="AP111" s="797"/>
      <c r="AQ111" s="797"/>
      <c r="AR111" s="797"/>
      <c r="AS111" s="797"/>
      <c r="AT111" s="797"/>
      <c r="AU111" s="797"/>
      <c r="AV111" s="797"/>
      <c r="AW111" s="797"/>
      <c r="AX111" s="797"/>
      <c r="AY111" s="797"/>
      <c r="AZ111" s="797"/>
      <c r="BA111" s="797"/>
      <c r="BB111" s="797"/>
      <c r="BC111" s="797"/>
      <c r="BD111" s="797"/>
      <c r="BE111" s="797"/>
      <c r="BF111" s="797"/>
      <c r="BG111" s="797"/>
      <c r="BH111" s="797"/>
      <c r="BI111" s="797"/>
      <c r="BJ111" s="797"/>
      <c r="BK111" s="797"/>
      <c r="BL111" s="797"/>
      <c r="BM111" s="797"/>
      <c r="BN111" s="797"/>
      <c r="BO111" s="797"/>
      <c r="BP111" s="810"/>
      <c r="BQ111" s="176"/>
      <c r="BU111" s="796" t="s">
        <v>324</v>
      </c>
      <c r="BV111" s="797"/>
      <c r="BW111" s="797"/>
      <c r="BX111" s="797"/>
      <c r="BY111" s="797"/>
      <c r="BZ111" s="797"/>
      <c r="CA111" s="797"/>
      <c r="CB111" s="797"/>
      <c r="CC111" s="797"/>
      <c r="CD111" s="797"/>
      <c r="CE111" s="797"/>
      <c r="CF111" s="797"/>
      <c r="CG111" s="797"/>
      <c r="CH111" s="797"/>
      <c r="CI111" s="797"/>
      <c r="CJ111" s="797"/>
      <c r="CK111" s="797"/>
      <c r="CL111" s="797"/>
      <c r="CM111" s="797"/>
      <c r="CN111" s="797"/>
      <c r="CO111" s="797"/>
      <c r="CP111" s="797"/>
      <c r="CQ111" s="797"/>
      <c r="CR111" s="797"/>
      <c r="CS111" s="797"/>
      <c r="CT111" s="797"/>
      <c r="CU111" s="797"/>
      <c r="CV111" s="810"/>
      <c r="CW111" s="176"/>
    </row>
    <row r="112" spans="1:101" ht="21" customHeight="1" thickBot="1" x14ac:dyDescent="0.6">
      <c r="A112" s="811" t="s">
        <v>514</v>
      </c>
      <c r="B112" s="812"/>
      <c r="C112" s="812"/>
      <c r="D112" s="812"/>
      <c r="E112" s="339"/>
      <c r="F112" s="339"/>
      <c r="G112" s="339"/>
      <c r="H112" s="352" t="s">
        <v>300</v>
      </c>
      <c r="I112" s="367" t="s">
        <v>282</v>
      </c>
      <c r="J112" s="350" t="s">
        <v>283</v>
      </c>
      <c r="K112" s="367" t="s">
        <v>282</v>
      </c>
      <c r="L112" s="350" t="s">
        <v>283</v>
      </c>
      <c r="M112" s="367" t="s">
        <v>282</v>
      </c>
      <c r="N112" s="350" t="s">
        <v>283</v>
      </c>
      <c r="O112" s="367" t="s">
        <v>282</v>
      </c>
      <c r="P112" s="350" t="s">
        <v>283</v>
      </c>
      <c r="Q112" s="367" t="s">
        <v>282</v>
      </c>
      <c r="R112" s="350" t="s">
        <v>283</v>
      </c>
      <c r="S112" s="367" t="s">
        <v>282</v>
      </c>
      <c r="T112" s="350" t="s">
        <v>283</v>
      </c>
      <c r="U112" s="367" t="s">
        <v>282</v>
      </c>
      <c r="V112" s="350" t="s">
        <v>283</v>
      </c>
      <c r="W112" s="367" t="s">
        <v>282</v>
      </c>
      <c r="X112" s="350" t="s">
        <v>283</v>
      </c>
      <c r="Y112" s="367" t="s">
        <v>282</v>
      </c>
      <c r="Z112" s="350" t="s">
        <v>283</v>
      </c>
      <c r="AA112" s="367" t="s">
        <v>282</v>
      </c>
      <c r="AB112" s="350" t="s">
        <v>283</v>
      </c>
      <c r="AC112" s="367" t="s">
        <v>282</v>
      </c>
      <c r="AD112" s="350" t="s">
        <v>283</v>
      </c>
      <c r="AE112" s="367" t="s">
        <v>282</v>
      </c>
      <c r="AF112" s="350" t="s">
        <v>283</v>
      </c>
      <c r="AG112" s="367" t="s">
        <v>282</v>
      </c>
      <c r="AH112" s="350" t="s">
        <v>283</v>
      </c>
      <c r="AI112" s="367" t="s">
        <v>282</v>
      </c>
      <c r="AJ112" s="350" t="s">
        <v>283</v>
      </c>
      <c r="AK112" s="367" t="s">
        <v>282</v>
      </c>
      <c r="AL112" s="350" t="s">
        <v>283</v>
      </c>
      <c r="AM112" s="367" t="s">
        <v>282</v>
      </c>
      <c r="AN112" s="350" t="s">
        <v>283</v>
      </c>
      <c r="AO112" s="367" t="s">
        <v>282</v>
      </c>
      <c r="AP112" s="350" t="s">
        <v>283</v>
      </c>
      <c r="AQ112" s="367" t="s">
        <v>282</v>
      </c>
      <c r="AR112" s="350" t="s">
        <v>283</v>
      </c>
      <c r="AS112" s="367" t="s">
        <v>282</v>
      </c>
      <c r="AT112" s="350" t="s">
        <v>283</v>
      </c>
      <c r="AU112" s="367" t="s">
        <v>282</v>
      </c>
      <c r="AV112" s="350" t="s">
        <v>283</v>
      </c>
      <c r="AW112" s="367" t="s">
        <v>282</v>
      </c>
      <c r="AX112" s="350" t="s">
        <v>283</v>
      </c>
      <c r="AY112" s="367" t="s">
        <v>282</v>
      </c>
      <c r="AZ112" s="350" t="s">
        <v>283</v>
      </c>
      <c r="BA112" s="367" t="s">
        <v>282</v>
      </c>
      <c r="BB112" s="350" t="s">
        <v>283</v>
      </c>
      <c r="BC112" s="367" t="s">
        <v>282</v>
      </c>
      <c r="BD112" s="350" t="s">
        <v>283</v>
      </c>
      <c r="BE112" s="367" t="s">
        <v>282</v>
      </c>
      <c r="BF112" s="350" t="s">
        <v>283</v>
      </c>
      <c r="BG112" s="367" t="s">
        <v>282</v>
      </c>
      <c r="BH112" s="350" t="s">
        <v>283</v>
      </c>
      <c r="BI112" s="367" t="s">
        <v>282</v>
      </c>
      <c r="BJ112" s="350" t="s">
        <v>283</v>
      </c>
      <c r="BK112" s="367" t="s">
        <v>282</v>
      </c>
      <c r="BL112" s="350" t="s">
        <v>283</v>
      </c>
      <c r="BM112" s="367" t="s">
        <v>282</v>
      </c>
      <c r="BN112" s="350" t="s">
        <v>283</v>
      </c>
      <c r="BO112" s="367" t="s">
        <v>282</v>
      </c>
      <c r="BP112" s="367" t="s">
        <v>283</v>
      </c>
      <c r="BU112" s="811" t="s">
        <v>323</v>
      </c>
      <c r="BV112" s="812"/>
      <c r="BW112" s="812"/>
      <c r="BX112" s="812"/>
      <c r="BY112" s="339"/>
      <c r="BZ112" s="339"/>
      <c r="CA112" s="339"/>
      <c r="CB112" s="352" t="s">
        <v>300</v>
      </c>
      <c r="CC112" s="367" t="s">
        <v>282</v>
      </c>
      <c r="CD112" s="350" t="s">
        <v>283</v>
      </c>
      <c r="CE112" s="367" t="s">
        <v>282</v>
      </c>
      <c r="CF112" s="350" t="s">
        <v>283</v>
      </c>
      <c r="CG112" s="367" t="s">
        <v>282</v>
      </c>
      <c r="CH112" s="350" t="s">
        <v>283</v>
      </c>
      <c r="CI112" s="367" t="s">
        <v>282</v>
      </c>
      <c r="CJ112" s="350" t="s">
        <v>283</v>
      </c>
      <c r="CK112" s="367" t="s">
        <v>282</v>
      </c>
      <c r="CL112" s="350" t="s">
        <v>283</v>
      </c>
      <c r="CM112" s="367" t="s">
        <v>282</v>
      </c>
      <c r="CN112" s="350" t="s">
        <v>283</v>
      </c>
      <c r="CO112" s="367" t="s">
        <v>282</v>
      </c>
      <c r="CP112" s="350" t="s">
        <v>283</v>
      </c>
      <c r="CQ112" s="367" t="s">
        <v>282</v>
      </c>
      <c r="CR112" s="350" t="s">
        <v>283</v>
      </c>
      <c r="CS112" s="367" t="s">
        <v>282</v>
      </c>
      <c r="CT112" s="350" t="s">
        <v>283</v>
      </c>
      <c r="CU112" s="367" t="s">
        <v>282</v>
      </c>
      <c r="CV112" s="367" t="s">
        <v>283</v>
      </c>
    </row>
    <row r="113" spans="1:101" ht="21" customHeight="1" thickTop="1" x14ac:dyDescent="0.55000000000000004">
      <c r="A113" s="965"/>
      <c r="B113" s="966"/>
      <c r="C113" s="966"/>
      <c r="D113" s="966"/>
      <c r="E113" s="966"/>
      <c r="F113" s="966"/>
      <c r="G113" s="967"/>
      <c r="H113" s="215"/>
      <c r="I113" s="216"/>
      <c r="J113" s="233">
        <f t="shared" ref="J113:J120" si="1358">$H113*I113</f>
        <v>0</v>
      </c>
      <c r="K113" s="217"/>
      <c r="L113" s="233">
        <f t="shared" ref="L113" si="1359">$H113*K113</f>
        <v>0</v>
      </c>
      <c r="M113" s="217"/>
      <c r="N113" s="233">
        <f t="shared" ref="N113" si="1360">$H113*M113</f>
        <v>0</v>
      </c>
      <c r="O113" s="217"/>
      <c r="P113" s="233">
        <f t="shared" ref="P113:P120" si="1361">$H113*O113</f>
        <v>0</v>
      </c>
      <c r="Q113" s="217"/>
      <c r="R113" s="233">
        <f t="shared" ref="R113:R120" si="1362">$H113*Q113</f>
        <v>0</v>
      </c>
      <c r="S113" s="217"/>
      <c r="T113" s="233">
        <f t="shared" ref="T113:T120" si="1363">$H113*S113</f>
        <v>0</v>
      </c>
      <c r="U113" s="217"/>
      <c r="V113" s="233">
        <f t="shared" ref="V113:V120" si="1364">$H113*U113</f>
        <v>0</v>
      </c>
      <c r="W113" s="217"/>
      <c r="X113" s="233">
        <f t="shared" ref="X113:X120" si="1365">$H113*W113</f>
        <v>0</v>
      </c>
      <c r="Y113" s="217"/>
      <c r="Z113" s="233">
        <f t="shared" ref="Z113" si="1366">$H113*Y113</f>
        <v>0</v>
      </c>
      <c r="AA113" s="217"/>
      <c r="AB113" s="233">
        <f t="shared" ref="AB113" si="1367">$H113*AA113</f>
        <v>0</v>
      </c>
      <c r="AC113" s="217"/>
      <c r="AD113" s="233">
        <f t="shared" ref="AD113:AD120" si="1368">$H113*AC113</f>
        <v>0</v>
      </c>
      <c r="AE113" s="217"/>
      <c r="AF113" s="233">
        <f t="shared" ref="AF113:AF120" si="1369">$H113*AE113</f>
        <v>0</v>
      </c>
      <c r="AG113" s="217"/>
      <c r="AH113" s="233">
        <f t="shared" ref="AH113:AH120" si="1370">$H113*AG113</f>
        <v>0</v>
      </c>
      <c r="AI113" s="217"/>
      <c r="AJ113" s="233">
        <f t="shared" ref="AJ113:AJ120" si="1371">$H113*AI113</f>
        <v>0</v>
      </c>
      <c r="AK113" s="217"/>
      <c r="AL113" s="233">
        <f t="shared" ref="AL113:AL120" si="1372">$H113*AK113</f>
        <v>0</v>
      </c>
      <c r="AM113" s="216"/>
      <c r="AN113" s="233">
        <f t="shared" ref="AN113:AN120" si="1373">$H113*AM113</f>
        <v>0</v>
      </c>
      <c r="AO113" s="217"/>
      <c r="AP113" s="233">
        <f t="shared" ref="AP113" si="1374">$H113*AO113</f>
        <v>0</v>
      </c>
      <c r="AQ113" s="217"/>
      <c r="AR113" s="233">
        <f t="shared" ref="AR113:AR120" si="1375">$H113*AQ113</f>
        <v>0</v>
      </c>
      <c r="AS113" s="217"/>
      <c r="AT113" s="233">
        <f t="shared" ref="AT113:AT120" si="1376">$H113*AS113</f>
        <v>0</v>
      </c>
      <c r="AU113" s="217"/>
      <c r="AV113" s="233">
        <f t="shared" ref="AV113:AV120" si="1377">$H113*AU113</f>
        <v>0</v>
      </c>
      <c r="AW113" s="216"/>
      <c r="AX113" s="233">
        <f t="shared" ref="AX113:AX120" si="1378">$H113*AW113</f>
        <v>0</v>
      </c>
      <c r="AY113" s="217"/>
      <c r="AZ113" s="233">
        <f t="shared" ref="AZ113" si="1379">$H113*AY113</f>
        <v>0</v>
      </c>
      <c r="BA113" s="217"/>
      <c r="BB113" s="233">
        <f t="shared" ref="BB113:BB120" si="1380">$H113*BA113</f>
        <v>0</v>
      </c>
      <c r="BC113" s="217"/>
      <c r="BD113" s="233">
        <f t="shared" ref="BD113:BD120" si="1381">$H113*BC113</f>
        <v>0</v>
      </c>
      <c r="BE113" s="217"/>
      <c r="BF113" s="233">
        <f t="shared" ref="BF113:BF120" si="1382">$H113*BE113</f>
        <v>0</v>
      </c>
      <c r="BG113" s="217"/>
      <c r="BH113" s="233">
        <f t="shared" ref="BH113:BH120" si="1383">$H113*BG113</f>
        <v>0</v>
      </c>
      <c r="BI113" s="217"/>
      <c r="BJ113" s="233">
        <f t="shared" ref="BJ113:BJ120" si="1384">$H113*BI113</f>
        <v>0</v>
      </c>
      <c r="BK113" s="217"/>
      <c r="BL113" s="233">
        <f t="shared" ref="BL113:BL120" si="1385">$H113*BK113</f>
        <v>0</v>
      </c>
      <c r="BM113" s="217"/>
      <c r="BN113" s="233">
        <f t="shared" ref="BN113:BN120" si="1386">$H113*BM113</f>
        <v>0</v>
      </c>
      <c r="BO113" s="217"/>
      <c r="BP113" s="236">
        <f t="shared" ref="BP113:BP120" si="1387">$H113*BO113</f>
        <v>0</v>
      </c>
      <c r="BU113" s="813" t="s">
        <v>445</v>
      </c>
      <c r="BV113" s="814"/>
      <c r="BW113" s="814"/>
      <c r="BX113" s="814"/>
      <c r="BY113" s="814"/>
      <c r="BZ113" s="814"/>
      <c r="CA113" s="815"/>
      <c r="CB113" s="368">
        <v>10000</v>
      </c>
      <c r="CC113" s="369">
        <v>2</v>
      </c>
      <c r="CD113" s="233">
        <f t="shared" ref="CD113:CD120" si="1388">$CB113*CC113</f>
        <v>20000</v>
      </c>
      <c r="CE113" s="372">
        <v>1</v>
      </c>
      <c r="CF113" s="233">
        <f>$CB113*CE113</f>
        <v>10000</v>
      </c>
      <c r="CG113" s="217"/>
      <c r="CH113" s="233">
        <f t="shared" ref="CH113:CH120" si="1389">$CB113*CG113</f>
        <v>0</v>
      </c>
      <c r="CI113" s="217"/>
      <c r="CJ113" s="233">
        <f t="shared" ref="CJ113:CJ120" si="1390">$CB113*CI113</f>
        <v>0</v>
      </c>
      <c r="CK113" s="217"/>
      <c r="CL113" s="233">
        <f t="shared" ref="CL113:CL120" si="1391">$CB113*CK113</f>
        <v>0</v>
      </c>
      <c r="CM113" s="217"/>
      <c r="CN113" s="233">
        <f t="shared" ref="CN113:CN120" si="1392">$CB113*CM113</f>
        <v>0</v>
      </c>
      <c r="CO113" s="217"/>
      <c r="CP113" s="233">
        <f t="shared" ref="CP113:CP120" si="1393">$H113*CO113</f>
        <v>0</v>
      </c>
      <c r="CQ113" s="217"/>
      <c r="CR113" s="233">
        <f t="shared" ref="CR113:CR120" si="1394">$H113*CQ113</f>
        <v>0</v>
      </c>
      <c r="CS113" s="217"/>
      <c r="CT113" s="233">
        <f t="shared" ref="CT113:CT120" si="1395">$H113*CS113</f>
        <v>0</v>
      </c>
      <c r="CU113" s="217"/>
      <c r="CV113" s="236">
        <f t="shared" ref="CV113:CV120" si="1396">$H113*CU113</f>
        <v>0</v>
      </c>
    </row>
    <row r="114" spans="1:101" ht="21" customHeight="1" x14ac:dyDescent="0.55000000000000004">
      <c r="A114" s="803"/>
      <c r="B114" s="804"/>
      <c r="C114" s="804"/>
      <c r="D114" s="804"/>
      <c r="E114" s="804"/>
      <c r="F114" s="804"/>
      <c r="G114" s="805"/>
      <c r="H114" s="218"/>
      <c r="I114" s="219"/>
      <c r="J114" s="234">
        <f t="shared" si="1358"/>
        <v>0</v>
      </c>
      <c r="K114" s="220"/>
      <c r="L114" s="234">
        <f>$H114*K114</f>
        <v>0</v>
      </c>
      <c r="M114" s="220"/>
      <c r="N114" s="234">
        <f>$H114*M114</f>
        <v>0</v>
      </c>
      <c r="O114" s="220"/>
      <c r="P114" s="234">
        <f t="shared" si="1361"/>
        <v>0</v>
      </c>
      <c r="Q114" s="220"/>
      <c r="R114" s="234">
        <f t="shared" si="1362"/>
        <v>0</v>
      </c>
      <c r="S114" s="220"/>
      <c r="T114" s="234">
        <f t="shared" si="1363"/>
        <v>0</v>
      </c>
      <c r="U114" s="220"/>
      <c r="V114" s="234">
        <f t="shared" si="1364"/>
        <v>0</v>
      </c>
      <c r="W114" s="220"/>
      <c r="X114" s="234">
        <f t="shared" si="1365"/>
        <v>0</v>
      </c>
      <c r="Y114" s="220"/>
      <c r="Z114" s="234">
        <f>$H114*Y114</f>
        <v>0</v>
      </c>
      <c r="AA114" s="220"/>
      <c r="AB114" s="234">
        <f>$H114*AA114</f>
        <v>0</v>
      </c>
      <c r="AC114" s="220"/>
      <c r="AD114" s="234">
        <f t="shared" si="1368"/>
        <v>0</v>
      </c>
      <c r="AE114" s="220"/>
      <c r="AF114" s="234">
        <f t="shared" si="1369"/>
        <v>0</v>
      </c>
      <c r="AG114" s="220"/>
      <c r="AH114" s="234">
        <f t="shared" si="1370"/>
        <v>0</v>
      </c>
      <c r="AI114" s="220"/>
      <c r="AJ114" s="234">
        <f t="shared" si="1371"/>
        <v>0</v>
      </c>
      <c r="AK114" s="220"/>
      <c r="AL114" s="234">
        <f t="shared" si="1372"/>
        <v>0</v>
      </c>
      <c r="AM114" s="219"/>
      <c r="AN114" s="234">
        <f t="shared" si="1373"/>
        <v>0</v>
      </c>
      <c r="AO114" s="220"/>
      <c r="AP114" s="234">
        <f>$H114*AO114</f>
        <v>0</v>
      </c>
      <c r="AQ114" s="220"/>
      <c r="AR114" s="234">
        <f t="shared" si="1375"/>
        <v>0</v>
      </c>
      <c r="AS114" s="220"/>
      <c r="AT114" s="234">
        <f t="shared" si="1376"/>
        <v>0</v>
      </c>
      <c r="AU114" s="220"/>
      <c r="AV114" s="234">
        <f t="shared" si="1377"/>
        <v>0</v>
      </c>
      <c r="AW114" s="219"/>
      <c r="AX114" s="234">
        <f t="shared" si="1378"/>
        <v>0</v>
      </c>
      <c r="AY114" s="220"/>
      <c r="AZ114" s="234">
        <f>$H114*AY114</f>
        <v>0</v>
      </c>
      <c r="BA114" s="220"/>
      <c r="BB114" s="234">
        <f t="shared" si="1380"/>
        <v>0</v>
      </c>
      <c r="BC114" s="220"/>
      <c r="BD114" s="234">
        <f t="shared" si="1381"/>
        <v>0</v>
      </c>
      <c r="BE114" s="220"/>
      <c r="BF114" s="234">
        <f t="shared" si="1382"/>
        <v>0</v>
      </c>
      <c r="BG114" s="220"/>
      <c r="BH114" s="234">
        <f t="shared" si="1383"/>
        <v>0</v>
      </c>
      <c r="BI114" s="220"/>
      <c r="BJ114" s="234">
        <f t="shared" si="1384"/>
        <v>0</v>
      </c>
      <c r="BK114" s="220"/>
      <c r="BL114" s="234">
        <f t="shared" si="1385"/>
        <v>0</v>
      </c>
      <c r="BM114" s="220"/>
      <c r="BN114" s="234">
        <f t="shared" si="1386"/>
        <v>0</v>
      </c>
      <c r="BO114" s="220"/>
      <c r="BP114" s="237">
        <f t="shared" si="1387"/>
        <v>0</v>
      </c>
      <c r="BU114" s="816" t="s">
        <v>447</v>
      </c>
      <c r="BV114" s="817"/>
      <c r="BW114" s="817"/>
      <c r="BX114" s="817"/>
      <c r="BY114" s="817"/>
      <c r="BZ114" s="817"/>
      <c r="CA114" s="818"/>
      <c r="CB114" s="370">
        <v>5000</v>
      </c>
      <c r="CC114" s="371">
        <v>1</v>
      </c>
      <c r="CD114" s="234">
        <f t="shared" si="1388"/>
        <v>5000</v>
      </c>
      <c r="CE114" s="373">
        <v>2</v>
      </c>
      <c r="CF114" s="234">
        <f>$CB114*CE114</f>
        <v>10000</v>
      </c>
      <c r="CG114" s="220"/>
      <c r="CH114" s="234">
        <f t="shared" si="1389"/>
        <v>0</v>
      </c>
      <c r="CI114" s="220"/>
      <c r="CJ114" s="234">
        <f t="shared" si="1390"/>
        <v>0</v>
      </c>
      <c r="CK114" s="373">
        <v>2</v>
      </c>
      <c r="CL114" s="234">
        <f t="shared" si="1391"/>
        <v>10000</v>
      </c>
      <c r="CM114" s="220"/>
      <c r="CN114" s="234">
        <f t="shared" si="1392"/>
        <v>0</v>
      </c>
      <c r="CO114" s="220"/>
      <c r="CP114" s="234">
        <f t="shared" si="1393"/>
        <v>0</v>
      </c>
      <c r="CQ114" s="220"/>
      <c r="CR114" s="234">
        <f t="shared" si="1394"/>
        <v>0</v>
      </c>
      <c r="CS114" s="220"/>
      <c r="CT114" s="234">
        <f t="shared" si="1395"/>
        <v>0</v>
      </c>
      <c r="CU114" s="220"/>
      <c r="CV114" s="237">
        <f t="shared" si="1396"/>
        <v>0</v>
      </c>
    </row>
    <row r="115" spans="1:101" ht="21" customHeight="1" x14ac:dyDescent="0.55000000000000004">
      <c r="A115" s="803"/>
      <c r="B115" s="804"/>
      <c r="C115" s="804"/>
      <c r="D115" s="804"/>
      <c r="E115" s="804"/>
      <c r="F115" s="804"/>
      <c r="G115" s="805"/>
      <c r="H115" s="218"/>
      <c r="I115" s="219"/>
      <c r="J115" s="234">
        <f t="shared" si="1358"/>
        <v>0</v>
      </c>
      <c r="K115" s="220"/>
      <c r="L115" s="234">
        <f>$H115*K115</f>
        <v>0</v>
      </c>
      <c r="M115" s="220"/>
      <c r="N115" s="234">
        <f>$H115*M115</f>
        <v>0</v>
      </c>
      <c r="O115" s="220"/>
      <c r="P115" s="234">
        <f t="shared" si="1361"/>
        <v>0</v>
      </c>
      <c r="Q115" s="220"/>
      <c r="R115" s="234">
        <f t="shared" si="1362"/>
        <v>0</v>
      </c>
      <c r="S115" s="220"/>
      <c r="T115" s="234">
        <f t="shared" si="1363"/>
        <v>0</v>
      </c>
      <c r="U115" s="220"/>
      <c r="V115" s="234">
        <f t="shared" si="1364"/>
        <v>0</v>
      </c>
      <c r="W115" s="220"/>
      <c r="X115" s="234">
        <f t="shared" si="1365"/>
        <v>0</v>
      </c>
      <c r="Y115" s="220"/>
      <c r="Z115" s="234">
        <f>$H115*Y115</f>
        <v>0</v>
      </c>
      <c r="AA115" s="220"/>
      <c r="AB115" s="234">
        <f>$H115*AA115</f>
        <v>0</v>
      </c>
      <c r="AC115" s="220"/>
      <c r="AD115" s="234">
        <f t="shared" si="1368"/>
        <v>0</v>
      </c>
      <c r="AE115" s="220"/>
      <c r="AF115" s="234">
        <f t="shared" si="1369"/>
        <v>0</v>
      </c>
      <c r="AG115" s="220"/>
      <c r="AH115" s="234">
        <f t="shared" si="1370"/>
        <v>0</v>
      </c>
      <c r="AI115" s="220"/>
      <c r="AJ115" s="234">
        <f t="shared" si="1371"/>
        <v>0</v>
      </c>
      <c r="AK115" s="220"/>
      <c r="AL115" s="234">
        <f t="shared" si="1372"/>
        <v>0</v>
      </c>
      <c r="AM115" s="219"/>
      <c r="AN115" s="234">
        <f t="shared" si="1373"/>
        <v>0</v>
      </c>
      <c r="AO115" s="220"/>
      <c r="AP115" s="234">
        <f>$H115*AO115</f>
        <v>0</v>
      </c>
      <c r="AQ115" s="220"/>
      <c r="AR115" s="234">
        <f t="shared" si="1375"/>
        <v>0</v>
      </c>
      <c r="AS115" s="220"/>
      <c r="AT115" s="234">
        <f t="shared" si="1376"/>
        <v>0</v>
      </c>
      <c r="AU115" s="220"/>
      <c r="AV115" s="234">
        <f t="shared" si="1377"/>
        <v>0</v>
      </c>
      <c r="AW115" s="219"/>
      <c r="AX115" s="234">
        <f t="shared" si="1378"/>
        <v>0</v>
      </c>
      <c r="AY115" s="220"/>
      <c r="AZ115" s="234">
        <f>$H115*AY115</f>
        <v>0</v>
      </c>
      <c r="BA115" s="220"/>
      <c r="BB115" s="234">
        <f t="shared" si="1380"/>
        <v>0</v>
      </c>
      <c r="BC115" s="220"/>
      <c r="BD115" s="234">
        <f t="shared" si="1381"/>
        <v>0</v>
      </c>
      <c r="BE115" s="220"/>
      <c r="BF115" s="234">
        <f t="shared" si="1382"/>
        <v>0</v>
      </c>
      <c r="BG115" s="220"/>
      <c r="BH115" s="234">
        <f t="shared" si="1383"/>
        <v>0</v>
      </c>
      <c r="BI115" s="220"/>
      <c r="BJ115" s="234">
        <f t="shared" si="1384"/>
        <v>0</v>
      </c>
      <c r="BK115" s="220"/>
      <c r="BL115" s="234">
        <f t="shared" si="1385"/>
        <v>0</v>
      </c>
      <c r="BM115" s="220"/>
      <c r="BN115" s="234">
        <f t="shared" si="1386"/>
        <v>0</v>
      </c>
      <c r="BO115" s="220"/>
      <c r="BP115" s="237">
        <f t="shared" si="1387"/>
        <v>0</v>
      </c>
      <c r="BU115" s="803"/>
      <c r="BV115" s="804"/>
      <c r="BW115" s="804"/>
      <c r="BX115" s="804"/>
      <c r="BY115" s="804"/>
      <c r="BZ115" s="804"/>
      <c r="CA115" s="805"/>
      <c r="CB115" s="218"/>
      <c r="CC115" s="219"/>
      <c r="CD115" s="234">
        <f t="shared" si="1388"/>
        <v>0</v>
      </c>
      <c r="CE115" s="220"/>
      <c r="CF115" s="234">
        <f>$CB115*CE115</f>
        <v>0</v>
      </c>
      <c r="CG115" s="220"/>
      <c r="CH115" s="234">
        <f t="shared" si="1389"/>
        <v>0</v>
      </c>
      <c r="CI115" s="220"/>
      <c r="CJ115" s="234">
        <f t="shared" si="1390"/>
        <v>0</v>
      </c>
      <c r="CK115" s="220"/>
      <c r="CL115" s="234">
        <f t="shared" si="1391"/>
        <v>0</v>
      </c>
      <c r="CM115" s="220"/>
      <c r="CN115" s="234">
        <f t="shared" si="1392"/>
        <v>0</v>
      </c>
      <c r="CO115" s="220"/>
      <c r="CP115" s="234">
        <f t="shared" si="1393"/>
        <v>0</v>
      </c>
      <c r="CQ115" s="220"/>
      <c r="CR115" s="234">
        <f t="shared" si="1394"/>
        <v>0</v>
      </c>
      <c r="CS115" s="220"/>
      <c r="CT115" s="234">
        <f t="shared" si="1395"/>
        <v>0</v>
      </c>
      <c r="CU115" s="220"/>
      <c r="CV115" s="237">
        <f t="shared" si="1396"/>
        <v>0</v>
      </c>
    </row>
    <row r="116" spans="1:101" ht="21" customHeight="1" x14ac:dyDescent="0.55000000000000004">
      <c r="A116" s="803"/>
      <c r="B116" s="804"/>
      <c r="C116" s="804"/>
      <c r="D116" s="804"/>
      <c r="E116" s="804"/>
      <c r="F116" s="804"/>
      <c r="G116" s="805"/>
      <c r="H116" s="218"/>
      <c r="I116" s="219"/>
      <c r="J116" s="234">
        <f t="shared" si="1358"/>
        <v>0</v>
      </c>
      <c r="K116" s="220"/>
      <c r="L116" s="234">
        <f>$H116*K116</f>
        <v>0</v>
      </c>
      <c r="M116" s="220"/>
      <c r="N116" s="234">
        <f>$H116*M116</f>
        <v>0</v>
      </c>
      <c r="O116" s="220"/>
      <c r="P116" s="234">
        <f t="shared" si="1361"/>
        <v>0</v>
      </c>
      <c r="Q116" s="220"/>
      <c r="R116" s="234">
        <f t="shared" si="1362"/>
        <v>0</v>
      </c>
      <c r="S116" s="220"/>
      <c r="T116" s="234">
        <f t="shared" si="1363"/>
        <v>0</v>
      </c>
      <c r="U116" s="220"/>
      <c r="V116" s="234">
        <f t="shared" si="1364"/>
        <v>0</v>
      </c>
      <c r="W116" s="220"/>
      <c r="X116" s="234">
        <f t="shared" si="1365"/>
        <v>0</v>
      </c>
      <c r="Y116" s="220"/>
      <c r="Z116" s="234">
        <f>$H116*Y116</f>
        <v>0</v>
      </c>
      <c r="AA116" s="220"/>
      <c r="AB116" s="234">
        <f>$H116*AA116</f>
        <v>0</v>
      </c>
      <c r="AC116" s="220"/>
      <c r="AD116" s="234">
        <f t="shared" si="1368"/>
        <v>0</v>
      </c>
      <c r="AE116" s="220"/>
      <c r="AF116" s="234">
        <f t="shared" si="1369"/>
        <v>0</v>
      </c>
      <c r="AG116" s="220"/>
      <c r="AH116" s="234">
        <f t="shared" si="1370"/>
        <v>0</v>
      </c>
      <c r="AI116" s="220"/>
      <c r="AJ116" s="234">
        <f t="shared" si="1371"/>
        <v>0</v>
      </c>
      <c r="AK116" s="220"/>
      <c r="AL116" s="234">
        <f t="shared" si="1372"/>
        <v>0</v>
      </c>
      <c r="AM116" s="219"/>
      <c r="AN116" s="234">
        <f t="shared" si="1373"/>
        <v>0</v>
      </c>
      <c r="AO116" s="220"/>
      <c r="AP116" s="234">
        <f>$H116*AO116</f>
        <v>0</v>
      </c>
      <c r="AQ116" s="220"/>
      <c r="AR116" s="234">
        <f t="shared" si="1375"/>
        <v>0</v>
      </c>
      <c r="AS116" s="220"/>
      <c r="AT116" s="234">
        <f t="shared" si="1376"/>
        <v>0</v>
      </c>
      <c r="AU116" s="220"/>
      <c r="AV116" s="234">
        <f t="shared" si="1377"/>
        <v>0</v>
      </c>
      <c r="AW116" s="219"/>
      <c r="AX116" s="234">
        <f t="shared" si="1378"/>
        <v>0</v>
      </c>
      <c r="AY116" s="220"/>
      <c r="AZ116" s="234">
        <f>$H116*AY116</f>
        <v>0</v>
      </c>
      <c r="BA116" s="220"/>
      <c r="BB116" s="234">
        <f t="shared" si="1380"/>
        <v>0</v>
      </c>
      <c r="BC116" s="220"/>
      <c r="BD116" s="234">
        <f t="shared" si="1381"/>
        <v>0</v>
      </c>
      <c r="BE116" s="220"/>
      <c r="BF116" s="234">
        <f t="shared" si="1382"/>
        <v>0</v>
      </c>
      <c r="BG116" s="220"/>
      <c r="BH116" s="234">
        <f t="shared" si="1383"/>
        <v>0</v>
      </c>
      <c r="BI116" s="220"/>
      <c r="BJ116" s="234">
        <f t="shared" si="1384"/>
        <v>0</v>
      </c>
      <c r="BK116" s="220"/>
      <c r="BL116" s="234">
        <f t="shared" si="1385"/>
        <v>0</v>
      </c>
      <c r="BM116" s="220"/>
      <c r="BN116" s="234">
        <f t="shared" si="1386"/>
        <v>0</v>
      </c>
      <c r="BO116" s="220"/>
      <c r="BP116" s="237">
        <f t="shared" si="1387"/>
        <v>0</v>
      </c>
      <c r="BU116" s="803"/>
      <c r="BV116" s="804"/>
      <c r="BW116" s="804"/>
      <c r="BX116" s="804"/>
      <c r="BY116" s="804"/>
      <c r="BZ116" s="804"/>
      <c r="CA116" s="805"/>
      <c r="CB116" s="218"/>
      <c r="CC116" s="219"/>
      <c r="CD116" s="234">
        <f t="shared" si="1388"/>
        <v>0</v>
      </c>
      <c r="CE116" s="220"/>
      <c r="CF116" s="234">
        <f t="shared" ref="CF116:CF120" si="1397">$CB116*CE116</f>
        <v>0</v>
      </c>
      <c r="CG116" s="220"/>
      <c r="CH116" s="234">
        <f t="shared" si="1389"/>
        <v>0</v>
      </c>
      <c r="CI116" s="220"/>
      <c r="CJ116" s="234">
        <f t="shared" si="1390"/>
        <v>0</v>
      </c>
      <c r="CK116" s="220"/>
      <c r="CL116" s="234">
        <f t="shared" si="1391"/>
        <v>0</v>
      </c>
      <c r="CM116" s="220"/>
      <c r="CN116" s="234">
        <f t="shared" si="1392"/>
        <v>0</v>
      </c>
      <c r="CO116" s="220"/>
      <c r="CP116" s="234">
        <f t="shared" si="1393"/>
        <v>0</v>
      </c>
      <c r="CQ116" s="220"/>
      <c r="CR116" s="234">
        <f t="shared" si="1394"/>
        <v>0</v>
      </c>
      <c r="CS116" s="220"/>
      <c r="CT116" s="234">
        <f t="shared" si="1395"/>
        <v>0</v>
      </c>
      <c r="CU116" s="220"/>
      <c r="CV116" s="237">
        <f t="shared" si="1396"/>
        <v>0</v>
      </c>
    </row>
    <row r="117" spans="1:101" ht="21" customHeight="1" x14ac:dyDescent="0.55000000000000004">
      <c r="A117" s="803"/>
      <c r="B117" s="804"/>
      <c r="C117" s="804"/>
      <c r="D117" s="804"/>
      <c r="E117" s="804"/>
      <c r="F117" s="804"/>
      <c r="G117" s="805"/>
      <c r="H117" s="218"/>
      <c r="I117" s="219"/>
      <c r="J117" s="234">
        <f t="shared" si="1358"/>
        <v>0</v>
      </c>
      <c r="K117" s="220"/>
      <c r="L117" s="234">
        <f t="shared" ref="L117:L120" si="1398">$H117*K117</f>
        <v>0</v>
      </c>
      <c r="M117" s="220"/>
      <c r="N117" s="234">
        <f t="shared" ref="N117:N120" si="1399">$H117*M117</f>
        <v>0</v>
      </c>
      <c r="O117" s="220"/>
      <c r="P117" s="234">
        <f t="shared" si="1361"/>
        <v>0</v>
      </c>
      <c r="Q117" s="220"/>
      <c r="R117" s="234">
        <f t="shared" si="1362"/>
        <v>0</v>
      </c>
      <c r="S117" s="220"/>
      <c r="T117" s="234">
        <f t="shared" si="1363"/>
        <v>0</v>
      </c>
      <c r="U117" s="220"/>
      <c r="V117" s="234">
        <f t="shared" si="1364"/>
        <v>0</v>
      </c>
      <c r="W117" s="220"/>
      <c r="X117" s="234">
        <f t="shared" si="1365"/>
        <v>0</v>
      </c>
      <c r="Y117" s="220"/>
      <c r="Z117" s="234">
        <f t="shared" ref="Z117:Z120" si="1400">$H117*Y117</f>
        <v>0</v>
      </c>
      <c r="AA117" s="220"/>
      <c r="AB117" s="234">
        <f t="shared" ref="AB117:AB120" si="1401">$H117*AA117</f>
        <v>0</v>
      </c>
      <c r="AC117" s="220"/>
      <c r="AD117" s="234">
        <f t="shared" si="1368"/>
        <v>0</v>
      </c>
      <c r="AE117" s="220"/>
      <c r="AF117" s="234">
        <f t="shared" si="1369"/>
        <v>0</v>
      </c>
      <c r="AG117" s="220"/>
      <c r="AH117" s="234">
        <f t="shared" si="1370"/>
        <v>0</v>
      </c>
      <c r="AI117" s="220"/>
      <c r="AJ117" s="234">
        <f t="shared" si="1371"/>
        <v>0</v>
      </c>
      <c r="AK117" s="220"/>
      <c r="AL117" s="234">
        <f t="shared" si="1372"/>
        <v>0</v>
      </c>
      <c r="AM117" s="219"/>
      <c r="AN117" s="234">
        <f t="shared" si="1373"/>
        <v>0</v>
      </c>
      <c r="AO117" s="220"/>
      <c r="AP117" s="234">
        <f t="shared" ref="AP117:AP120" si="1402">$H117*AO117</f>
        <v>0</v>
      </c>
      <c r="AQ117" s="220"/>
      <c r="AR117" s="234">
        <f t="shared" si="1375"/>
        <v>0</v>
      </c>
      <c r="AS117" s="220"/>
      <c r="AT117" s="234">
        <f t="shared" si="1376"/>
        <v>0</v>
      </c>
      <c r="AU117" s="220"/>
      <c r="AV117" s="234">
        <f t="shared" si="1377"/>
        <v>0</v>
      </c>
      <c r="AW117" s="219"/>
      <c r="AX117" s="234">
        <f t="shared" si="1378"/>
        <v>0</v>
      </c>
      <c r="AY117" s="220"/>
      <c r="AZ117" s="234">
        <f t="shared" ref="AZ117:AZ120" si="1403">$H117*AY117</f>
        <v>0</v>
      </c>
      <c r="BA117" s="220"/>
      <c r="BB117" s="234">
        <f t="shared" si="1380"/>
        <v>0</v>
      </c>
      <c r="BC117" s="220"/>
      <c r="BD117" s="234">
        <f t="shared" si="1381"/>
        <v>0</v>
      </c>
      <c r="BE117" s="220"/>
      <c r="BF117" s="234">
        <f t="shared" si="1382"/>
        <v>0</v>
      </c>
      <c r="BG117" s="220"/>
      <c r="BH117" s="234">
        <f t="shared" si="1383"/>
        <v>0</v>
      </c>
      <c r="BI117" s="220"/>
      <c r="BJ117" s="234">
        <f t="shared" si="1384"/>
        <v>0</v>
      </c>
      <c r="BK117" s="220"/>
      <c r="BL117" s="234">
        <f t="shared" si="1385"/>
        <v>0</v>
      </c>
      <c r="BM117" s="220"/>
      <c r="BN117" s="234">
        <f t="shared" si="1386"/>
        <v>0</v>
      </c>
      <c r="BO117" s="220"/>
      <c r="BP117" s="237">
        <f t="shared" si="1387"/>
        <v>0</v>
      </c>
      <c r="BU117" s="803"/>
      <c r="BV117" s="804"/>
      <c r="BW117" s="804"/>
      <c r="BX117" s="804"/>
      <c r="BY117" s="804"/>
      <c r="BZ117" s="804"/>
      <c r="CA117" s="805"/>
      <c r="CB117" s="218"/>
      <c r="CC117" s="219"/>
      <c r="CD117" s="234">
        <f t="shared" si="1388"/>
        <v>0</v>
      </c>
      <c r="CE117" s="220"/>
      <c r="CF117" s="234">
        <f t="shared" si="1397"/>
        <v>0</v>
      </c>
      <c r="CG117" s="220"/>
      <c r="CH117" s="234">
        <f t="shared" si="1389"/>
        <v>0</v>
      </c>
      <c r="CI117" s="220"/>
      <c r="CJ117" s="234">
        <f t="shared" si="1390"/>
        <v>0</v>
      </c>
      <c r="CK117" s="220"/>
      <c r="CL117" s="234">
        <f t="shared" si="1391"/>
        <v>0</v>
      </c>
      <c r="CM117" s="220"/>
      <c r="CN117" s="234">
        <f t="shared" si="1392"/>
        <v>0</v>
      </c>
      <c r="CO117" s="220"/>
      <c r="CP117" s="234">
        <f t="shared" si="1393"/>
        <v>0</v>
      </c>
      <c r="CQ117" s="220"/>
      <c r="CR117" s="234">
        <f t="shared" si="1394"/>
        <v>0</v>
      </c>
      <c r="CS117" s="220"/>
      <c r="CT117" s="234">
        <f t="shared" si="1395"/>
        <v>0</v>
      </c>
      <c r="CU117" s="220"/>
      <c r="CV117" s="237">
        <f t="shared" si="1396"/>
        <v>0</v>
      </c>
    </row>
    <row r="118" spans="1:101" ht="21" customHeight="1" x14ac:dyDescent="0.55000000000000004">
      <c r="A118" s="803"/>
      <c r="B118" s="804"/>
      <c r="C118" s="804"/>
      <c r="D118" s="804"/>
      <c r="E118" s="804"/>
      <c r="F118" s="804"/>
      <c r="G118" s="805"/>
      <c r="H118" s="218"/>
      <c r="I118" s="219"/>
      <c r="J118" s="234">
        <f t="shared" si="1358"/>
        <v>0</v>
      </c>
      <c r="K118" s="220"/>
      <c r="L118" s="234">
        <f t="shared" si="1398"/>
        <v>0</v>
      </c>
      <c r="M118" s="220"/>
      <c r="N118" s="234">
        <f t="shared" si="1399"/>
        <v>0</v>
      </c>
      <c r="O118" s="220"/>
      <c r="P118" s="234">
        <f t="shared" si="1361"/>
        <v>0</v>
      </c>
      <c r="Q118" s="220"/>
      <c r="R118" s="234">
        <f t="shared" si="1362"/>
        <v>0</v>
      </c>
      <c r="S118" s="220"/>
      <c r="T118" s="234">
        <f t="shared" si="1363"/>
        <v>0</v>
      </c>
      <c r="U118" s="220"/>
      <c r="V118" s="234">
        <f t="shared" si="1364"/>
        <v>0</v>
      </c>
      <c r="W118" s="220"/>
      <c r="X118" s="234">
        <f t="shared" si="1365"/>
        <v>0</v>
      </c>
      <c r="Y118" s="220"/>
      <c r="Z118" s="234">
        <f t="shared" si="1400"/>
        <v>0</v>
      </c>
      <c r="AA118" s="220"/>
      <c r="AB118" s="234">
        <f t="shared" si="1401"/>
        <v>0</v>
      </c>
      <c r="AC118" s="220"/>
      <c r="AD118" s="234">
        <f t="shared" si="1368"/>
        <v>0</v>
      </c>
      <c r="AE118" s="220"/>
      <c r="AF118" s="234">
        <f t="shared" si="1369"/>
        <v>0</v>
      </c>
      <c r="AG118" s="220"/>
      <c r="AH118" s="234">
        <f t="shared" si="1370"/>
        <v>0</v>
      </c>
      <c r="AI118" s="220"/>
      <c r="AJ118" s="234">
        <f t="shared" si="1371"/>
        <v>0</v>
      </c>
      <c r="AK118" s="220"/>
      <c r="AL118" s="234">
        <f t="shared" si="1372"/>
        <v>0</v>
      </c>
      <c r="AM118" s="219"/>
      <c r="AN118" s="234">
        <f t="shared" si="1373"/>
        <v>0</v>
      </c>
      <c r="AO118" s="220"/>
      <c r="AP118" s="234">
        <f t="shared" si="1402"/>
        <v>0</v>
      </c>
      <c r="AQ118" s="220"/>
      <c r="AR118" s="234">
        <f t="shared" si="1375"/>
        <v>0</v>
      </c>
      <c r="AS118" s="220"/>
      <c r="AT118" s="234">
        <f t="shared" si="1376"/>
        <v>0</v>
      </c>
      <c r="AU118" s="220"/>
      <c r="AV118" s="234">
        <f t="shared" si="1377"/>
        <v>0</v>
      </c>
      <c r="AW118" s="219"/>
      <c r="AX118" s="234">
        <f t="shared" si="1378"/>
        <v>0</v>
      </c>
      <c r="AY118" s="220"/>
      <c r="AZ118" s="234">
        <f t="shared" si="1403"/>
        <v>0</v>
      </c>
      <c r="BA118" s="220"/>
      <c r="BB118" s="234">
        <f t="shared" si="1380"/>
        <v>0</v>
      </c>
      <c r="BC118" s="220"/>
      <c r="BD118" s="234">
        <f t="shared" si="1381"/>
        <v>0</v>
      </c>
      <c r="BE118" s="220"/>
      <c r="BF118" s="234">
        <f t="shared" si="1382"/>
        <v>0</v>
      </c>
      <c r="BG118" s="220"/>
      <c r="BH118" s="234">
        <f t="shared" si="1383"/>
        <v>0</v>
      </c>
      <c r="BI118" s="220"/>
      <c r="BJ118" s="234">
        <f t="shared" si="1384"/>
        <v>0</v>
      </c>
      <c r="BK118" s="220"/>
      <c r="BL118" s="234">
        <f t="shared" si="1385"/>
        <v>0</v>
      </c>
      <c r="BM118" s="220"/>
      <c r="BN118" s="234">
        <f t="shared" si="1386"/>
        <v>0</v>
      </c>
      <c r="BO118" s="220"/>
      <c r="BP118" s="237">
        <f t="shared" si="1387"/>
        <v>0</v>
      </c>
      <c r="BU118" s="803"/>
      <c r="BV118" s="804"/>
      <c r="BW118" s="804"/>
      <c r="BX118" s="804"/>
      <c r="BY118" s="804"/>
      <c r="BZ118" s="804"/>
      <c r="CA118" s="805"/>
      <c r="CB118" s="218"/>
      <c r="CC118" s="219"/>
      <c r="CD118" s="234">
        <f t="shared" si="1388"/>
        <v>0</v>
      </c>
      <c r="CE118" s="220"/>
      <c r="CF118" s="234">
        <f t="shared" si="1397"/>
        <v>0</v>
      </c>
      <c r="CG118" s="220"/>
      <c r="CH118" s="234">
        <f t="shared" si="1389"/>
        <v>0</v>
      </c>
      <c r="CI118" s="220"/>
      <c r="CJ118" s="234">
        <f t="shared" si="1390"/>
        <v>0</v>
      </c>
      <c r="CK118" s="220"/>
      <c r="CL118" s="234">
        <f t="shared" si="1391"/>
        <v>0</v>
      </c>
      <c r="CM118" s="220"/>
      <c r="CN118" s="234">
        <f t="shared" si="1392"/>
        <v>0</v>
      </c>
      <c r="CO118" s="220"/>
      <c r="CP118" s="234">
        <f t="shared" si="1393"/>
        <v>0</v>
      </c>
      <c r="CQ118" s="220"/>
      <c r="CR118" s="234">
        <f t="shared" si="1394"/>
        <v>0</v>
      </c>
      <c r="CS118" s="220"/>
      <c r="CT118" s="234">
        <f t="shared" si="1395"/>
        <v>0</v>
      </c>
      <c r="CU118" s="220"/>
      <c r="CV118" s="237">
        <f t="shared" si="1396"/>
        <v>0</v>
      </c>
    </row>
    <row r="119" spans="1:101" ht="21" customHeight="1" x14ac:dyDescent="0.55000000000000004">
      <c r="A119" s="803"/>
      <c r="B119" s="804"/>
      <c r="C119" s="804"/>
      <c r="D119" s="804"/>
      <c r="E119" s="804"/>
      <c r="F119" s="804"/>
      <c r="G119" s="805"/>
      <c r="H119" s="218"/>
      <c r="I119" s="219"/>
      <c r="J119" s="234">
        <f t="shared" si="1358"/>
        <v>0</v>
      </c>
      <c r="K119" s="220"/>
      <c r="L119" s="234">
        <f t="shared" si="1398"/>
        <v>0</v>
      </c>
      <c r="M119" s="220"/>
      <c r="N119" s="234">
        <f t="shared" si="1399"/>
        <v>0</v>
      </c>
      <c r="O119" s="220"/>
      <c r="P119" s="234">
        <f t="shared" si="1361"/>
        <v>0</v>
      </c>
      <c r="Q119" s="220"/>
      <c r="R119" s="234">
        <f t="shared" si="1362"/>
        <v>0</v>
      </c>
      <c r="S119" s="220"/>
      <c r="T119" s="234">
        <f t="shared" si="1363"/>
        <v>0</v>
      </c>
      <c r="U119" s="220"/>
      <c r="V119" s="234">
        <f t="shared" si="1364"/>
        <v>0</v>
      </c>
      <c r="W119" s="220"/>
      <c r="X119" s="234">
        <f t="shared" si="1365"/>
        <v>0</v>
      </c>
      <c r="Y119" s="220"/>
      <c r="Z119" s="234">
        <f t="shared" si="1400"/>
        <v>0</v>
      </c>
      <c r="AA119" s="220"/>
      <c r="AB119" s="234">
        <f t="shared" si="1401"/>
        <v>0</v>
      </c>
      <c r="AC119" s="220"/>
      <c r="AD119" s="234">
        <f t="shared" si="1368"/>
        <v>0</v>
      </c>
      <c r="AE119" s="220"/>
      <c r="AF119" s="234">
        <f t="shared" si="1369"/>
        <v>0</v>
      </c>
      <c r="AG119" s="220"/>
      <c r="AH119" s="234">
        <f t="shared" si="1370"/>
        <v>0</v>
      </c>
      <c r="AI119" s="220"/>
      <c r="AJ119" s="234">
        <f t="shared" si="1371"/>
        <v>0</v>
      </c>
      <c r="AK119" s="220"/>
      <c r="AL119" s="234">
        <f t="shared" si="1372"/>
        <v>0</v>
      </c>
      <c r="AM119" s="219"/>
      <c r="AN119" s="234">
        <f t="shared" si="1373"/>
        <v>0</v>
      </c>
      <c r="AO119" s="220"/>
      <c r="AP119" s="234">
        <f t="shared" si="1402"/>
        <v>0</v>
      </c>
      <c r="AQ119" s="220"/>
      <c r="AR119" s="234">
        <f t="shared" si="1375"/>
        <v>0</v>
      </c>
      <c r="AS119" s="220"/>
      <c r="AT119" s="234">
        <f t="shared" si="1376"/>
        <v>0</v>
      </c>
      <c r="AU119" s="220"/>
      <c r="AV119" s="234">
        <f t="shared" si="1377"/>
        <v>0</v>
      </c>
      <c r="AW119" s="219"/>
      <c r="AX119" s="234">
        <f t="shared" si="1378"/>
        <v>0</v>
      </c>
      <c r="AY119" s="220"/>
      <c r="AZ119" s="234">
        <f t="shared" si="1403"/>
        <v>0</v>
      </c>
      <c r="BA119" s="220"/>
      <c r="BB119" s="234">
        <f t="shared" si="1380"/>
        <v>0</v>
      </c>
      <c r="BC119" s="220"/>
      <c r="BD119" s="234">
        <f t="shared" si="1381"/>
        <v>0</v>
      </c>
      <c r="BE119" s="220"/>
      <c r="BF119" s="234">
        <f t="shared" si="1382"/>
        <v>0</v>
      </c>
      <c r="BG119" s="220"/>
      <c r="BH119" s="234">
        <f t="shared" si="1383"/>
        <v>0</v>
      </c>
      <c r="BI119" s="220"/>
      <c r="BJ119" s="234">
        <f t="shared" si="1384"/>
        <v>0</v>
      </c>
      <c r="BK119" s="220"/>
      <c r="BL119" s="234">
        <f t="shared" si="1385"/>
        <v>0</v>
      </c>
      <c r="BM119" s="220"/>
      <c r="BN119" s="234">
        <f t="shared" si="1386"/>
        <v>0</v>
      </c>
      <c r="BO119" s="220"/>
      <c r="BP119" s="237">
        <f t="shared" si="1387"/>
        <v>0</v>
      </c>
      <c r="BU119" s="803"/>
      <c r="BV119" s="804"/>
      <c r="BW119" s="804"/>
      <c r="BX119" s="804"/>
      <c r="BY119" s="804"/>
      <c r="BZ119" s="804"/>
      <c r="CA119" s="805"/>
      <c r="CB119" s="218"/>
      <c r="CC119" s="219"/>
      <c r="CD119" s="234">
        <f t="shared" si="1388"/>
        <v>0</v>
      </c>
      <c r="CE119" s="220"/>
      <c r="CF119" s="234">
        <f t="shared" si="1397"/>
        <v>0</v>
      </c>
      <c r="CG119" s="220"/>
      <c r="CH119" s="234">
        <f t="shared" si="1389"/>
        <v>0</v>
      </c>
      <c r="CI119" s="220"/>
      <c r="CJ119" s="234">
        <f t="shared" si="1390"/>
        <v>0</v>
      </c>
      <c r="CK119" s="220"/>
      <c r="CL119" s="234">
        <f t="shared" si="1391"/>
        <v>0</v>
      </c>
      <c r="CM119" s="220"/>
      <c r="CN119" s="234">
        <f t="shared" si="1392"/>
        <v>0</v>
      </c>
      <c r="CO119" s="220"/>
      <c r="CP119" s="234">
        <f t="shared" si="1393"/>
        <v>0</v>
      </c>
      <c r="CQ119" s="220"/>
      <c r="CR119" s="234">
        <f t="shared" si="1394"/>
        <v>0</v>
      </c>
      <c r="CS119" s="220"/>
      <c r="CT119" s="234">
        <f t="shared" si="1395"/>
        <v>0</v>
      </c>
      <c r="CU119" s="220"/>
      <c r="CV119" s="237">
        <f t="shared" si="1396"/>
        <v>0</v>
      </c>
    </row>
    <row r="120" spans="1:101" ht="21" customHeight="1" thickBot="1" x14ac:dyDescent="0.6">
      <c r="A120" s="806"/>
      <c r="B120" s="807"/>
      <c r="C120" s="807"/>
      <c r="D120" s="807"/>
      <c r="E120" s="807"/>
      <c r="F120" s="807"/>
      <c r="G120" s="808"/>
      <c r="H120" s="221"/>
      <c r="I120" s="222"/>
      <c r="J120" s="235">
        <f t="shared" si="1358"/>
        <v>0</v>
      </c>
      <c r="K120" s="223"/>
      <c r="L120" s="235">
        <f t="shared" si="1398"/>
        <v>0</v>
      </c>
      <c r="M120" s="223"/>
      <c r="N120" s="235">
        <f t="shared" si="1399"/>
        <v>0</v>
      </c>
      <c r="O120" s="223"/>
      <c r="P120" s="235">
        <f t="shared" si="1361"/>
        <v>0</v>
      </c>
      <c r="Q120" s="223"/>
      <c r="R120" s="235">
        <f t="shared" si="1362"/>
        <v>0</v>
      </c>
      <c r="S120" s="223"/>
      <c r="T120" s="235">
        <f t="shared" si="1363"/>
        <v>0</v>
      </c>
      <c r="U120" s="223"/>
      <c r="V120" s="235">
        <f t="shared" si="1364"/>
        <v>0</v>
      </c>
      <c r="W120" s="223"/>
      <c r="X120" s="235">
        <f t="shared" si="1365"/>
        <v>0</v>
      </c>
      <c r="Y120" s="223"/>
      <c r="Z120" s="235">
        <f t="shared" si="1400"/>
        <v>0</v>
      </c>
      <c r="AA120" s="223"/>
      <c r="AB120" s="235">
        <f t="shared" si="1401"/>
        <v>0</v>
      </c>
      <c r="AC120" s="223"/>
      <c r="AD120" s="235">
        <f t="shared" si="1368"/>
        <v>0</v>
      </c>
      <c r="AE120" s="223"/>
      <c r="AF120" s="235">
        <f t="shared" si="1369"/>
        <v>0</v>
      </c>
      <c r="AG120" s="223"/>
      <c r="AH120" s="235">
        <f t="shared" si="1370"/>
        <v>0</v>
      </c>
      <c r="AI120" s="223"/>
      <c r="AJ120" s="235">
        <f t="shared" si="1371"/>
        <v>0</v>
      </c>
      <c r="AK120" s="223"/>
      <c r="AL120" s="235">
        <f t="shared" si="1372"/>
        <v>0</v>
      </c>
      <c r="AM120" s="222"/>
      <c r="AN120" s="235">
        <f t="shared" si="1373"/>
        <v>0</v>
      </c>
      <c r="AO120" s="223"/>
      <c r="AP120" s="235">
        <f t="shared" si="1402"/>
        <v>0</v>
      </c>
      <c r="AQ120" s="223"/>
      <c r="AR120" s="235">
        <f t="shared" si="1375"/>
        <v>0</v>
      </c>
      <c r="AS120" s="223"/>
      <c r="AT120" s="235">
        <f t="shared" si="1376"/>
        <v>0</v>
      </c>
      <c r="AU120" s="223"/>
      <c r="AV120" s="235">
        <f t="shared" si="1377"/>
        <v>0</v>
      </c>
      <c r="AW120" s="222"/>
      <c r="AX120" s="235">
        <f t="shared" si="1378"/>
        <v>0</v>
      </c>
      <c r="AY120" s="223"/>
      <c r="AZ120" s="235">
        <f t="shared" si="1403"/>
        <v>0</v>
      </c>
      <c r="BA120" s="223"/>
      <c r="BB120" s="235">
        <f t="shared" si="1380"/>
        <v>0</v>
      </c>
      <c r="BC120" s="223"/>
      <c r="BD120" s="235">
        <f t="shared" si="1381"/>
        <v>0</v>
      </c>
      <c r="BE120" s="223"/>
      <c r="BF120" s="235">
        <f t="shared" si="1382"/>
        <v>0</v>
      </c>
      <c r="BG120" s="223"/>
      <c r="BH120" s="235">
        <f t="shared" si="1383"/>
        <v>0</v>
      </c>
      <c r="BI120" s="223"/>
      <c r="BJ120" s="235">
        <f t="shared" si="1384"/>
        <v>0</v>
      </c>
      <c r="BK120" s="223"/>
      <c r="BL120" s="235">
        <f t="shared" si="1385"/>
        <v>0</v>
      </c>
      <c r="BM120" s="223"/>
      <c r="BN120" s="235">
        <f t="shared" si="1386"/>
        <v>0</v>
      </c>
      <c r="BO120" s="223"/>
      <c r="BP120" s="238">
        <f t="shared" si="1387"/>
        <v>0</v>
      </c>
      <c r="BU120" s="806"/>
      <c r="BV120" s="807"/>
      <c r="BW120" s="807"/>
      <c r="BX120" s="807"/>
      <c r="BY120" s="807"/>
      <c r="BZ120" s="807"/>
      <c r="CA120" s="808"/>
      <c r="CB120" s="221"/>
      <c r="CC120" s="222"/>
      <c r="CD120" s="235">
        <f t="shared" si="1388"/>
        <v>0</v>
      </c>
      <c r="CE120" s="223"/>
      <c r="CF120" s="234">
        <f t="shared" si="1397"/>
        <v>0</v>
      </c>
      <c r="CG120" s="223"/>
      <c r="CH120" s="235">
        <f t="shared" si="1389"/>
        <v>0</v>
      </c>
      <c r="CI120" s="223"/>
      <c r="CJ120" s="235">
        <f t="shared" si="1390"/>
        <v>0</v>
      </c>
      <c r="CK120" s="223"/>
      <c r="CL120" s="235">
        <f t="shared" si="1391"/>
        <v>0</v>
      </c>
      <c r="CM120" s="223"/>
      <c r="CN120" s="235">
        <f t="shared" si="1392"/>
        <v>0</v>
      </c>
      <c r="CO120" s="223"/>
      <c r="CP120" s="235">
        <f t="shared" si="1393"/>
        <v>0</v>
      </c>
      <c r="CQ120" s="223"/>
      <c r="CR120" s="235">
        <f t="shared" si="1394"/>
        <v>0</v>
      </c>
      <c r="CS120" s="223"/>
      <c r="CT120" s="235">
        <f t="shared" si="1395"/>
        <v>0</v>
      </c>
      <c r="CU120" s="223"/>
      <c r="CV120" s="238">
        <f t="shared" si="1396"/>
        <v>0</v>
      </c>
    </row>
    <row r="121" spans="1:101" ht="21" customHeight="1" thickTop="1" x14ac:dyDescent="0.55000000000000004">
      <c r="A121" s="798" t="s">
        <v>284</v>
      </c>
      <c r="B121" s="799"/>
      <c r="C121" s="799"/>
      <c r="D121" s="799"/>
      <c r="E121" s="799"/>
      <c r="F121" s="799"/>
      <c r="G121" s="799"/>
      <c r="H121" s="800"/>
      <c r="I121" s="212"/>
      <c r="J121" s="200">
        <f>SUM(J113:J120)</f>
        <v>0</v>
      </c>
      <c r="K121" s="224"/>
      <c r="L121" s="200">
        <f>SUM(L113:L120)</f>
        <v>0</v>
      </c>
      <c r="M121" s="224"/>
      <c r="N121" s="200">
        <f>SUM(N113:N120)</f>
        <v>0</v>
      </c>
      <c r="O121" s="224"/>
      <c r="P121" s="200">
        <f>SUM(P113:P120)</f>
        <v>0</v>
      </c>
      <c r="Q121" s="224"/>
      <c r="R121" s="200">
        <f>SUM(R113:R120)</f>
        <v>0</v>
      </c>
      <c r="S121" s="225"/>
      <c r="T121" s="200">
        <f>SUM(T113:T120)</f>
        <v>0</v>
      </c>
      <c r="U121" s="225"/>
      <c r="V121" s="200">
        <f>SUM(V113:V120)</f>
        <v>0</v>
      </c>
      <c r="W121" s="224"/>
      <c r="X121" s="200">
        <f>SUM(X113:X120)</f>
        <v>0</v>
      </c>
      <c r="Y121" s="224"/>
      <c r="Z121" s="200">
        <f>SUM(Z113:Z120)</f>
        <v>0</v>
      </c>
      <c r="AA121" s="224"/>
      <c r="AB121" s="200">
        <f>SUM(AB113:AB120)</f>
        <v>0</v>
      </c>
      <c r="AC121" s="224"/>
      <c r="AD121" s="200">
        <f>SUM(AD113:AD120)</f>
        <v>0</v>
      </c>
      <c r="AE121" s="224"/>
      <c r="AF121" s="200">
        <f>SUM(AF113:AF120)</f>
        <v>0</v>
      </c>
      <c r="AG121" s="225"/>
      <c r="AH121" s="200">
        <f>SUM(AH113:AH120)</f>
        <v>0</v>
      </c>
      <c r="AI121" s="225"/>
      <c r="AJ121" s="200">
        <f>SUM(AJ113:AJ120)</f>
        <v>0</v>
      </c>
      <c r="AK121" s="224"/>
      <c r="AL121" s="200">
        <f>SUM(AL113:AL120)</f>
        <v>0</v>
      </c>
      <c r="AM121" s="212"/>
      <c r="AN121" s="200">
        <f>SUM(AN113:AN120)</f>
        <v>0</v>
      </c>
      <c r="AO121" s="224"/>
      <c r="AP121" s="200">
        <f>SUM(AP113:AP120)</f>
        <v>0</v>
      </c>
      <c r="AQ121" s="224"/>
      <c r="AR121" s="200">
        <f>SUM(AR113:AR120)</f>
        <v>0</v>
      </c>
      <c r="AS121" s="224"/>
      <c r="AT121" s="200">
        <f>SUM(AT113:AT120)</f>
        <v>0</v>
      </c>
      <c r="AU121" s="225"/>
      <c r="AV121" s="200">
        <f>SUM(AV113:AV120)</f>
        <v>0</v>
      </c>
      <c r="AW121" s="212"/>
      <c r="AX121" s="200">
        <f>SUM(AX113:AX120)</f>
        <v>0</v>
      </c>
      <c r="AY121" s="224"/>
      <c r="AZ121" s="200">
        <f>SUM(AZ113:AZ120)</f>
        <v>0</v>
      </c>
      <c r="BA121" s="224"/>
      <c r="BB121" s="200">
        <f>SUM(BB113:BB120)</f>
        <v>0</v>
      </c>
      <c r="BC121" s="224"/>
      <c r="BD121" s="200">
        <f>SUM(BD113:BD120)</f>
        <v>0</v>
      </c>
      <c r="BE121" s="225"/>
      <c r="BF121" s="200">
        <f>SUM(BF113:BF120)</f>
        <v>0</v>
      </c>
      <c r="BG121" s="225"/>
      <c r="BH121" s="200">
        <f>SUM(BH113:BH120)</f>
        <v>0</v>
      </c>
      <c r="BI121" s="224"/>
      <c r="BJ121" s="200">
        <f>SUM(BJ113:BJ120)</f>
        <v>0</v>
      </c>
      <c r="BK121" s="225"/>
      <c r="BL121" s="200">
        <f>SUM(BL113:BL120)</f>
        <v>0</v>
      </c>
      <c r="BM121" s="225"/>
      <c r="BN121" s="200">
        <f>SUM(BN113:BN120)</f>
        <v>0</v>
      </c>
      <c r="BO121" s="225"/>
      <c r="BP121" s="201">
        <f>SUM(BP113:BP120)</f>
        <v>0</v>
      </c>
      <c r="BU121" s="798" t="s">
        <v>284</v>
      </c>
      <c r="BV121" s="799"/>
      <c r="BW121" s="799"/>
      <c r="BX121" s="799"/>
      <c r="BY121" s="799"/>
      <c r="BZ121" s="799"/>
      <c r="CA121" s="799"/>
      <c r="CB121" s="800"/>
      <c r="CC121" s="212"/>
      <c r="CD121" s="200">
        <f>SUM(CD113:CD120)</f>
        <v>25000</v>
      </c>
      <c r="CE121" s="224"/>
      <c r="CF121" s="200">
        <f>SUM(CF113:CF120)</f>
        <v>20000</v>
      </c>
      <c r="CG121" s="224"/>
      <c r="CH121" s="200">
        <f>SUM(CH113:CH120)</f>
        <v>0</v>
      </c>
      <c r="CI121" s="224"/>
      <c r="CJ121" s="200">
        <f>SUM(CJ113:CJ120)</f>
        <v>0</v>
      </c>
      <c r="CK121" s="225"/>
      <c r="CL121" s="200">
        <f>SUM(CL113:CL120)</f>
        <v>10000</v>
      </c>
      <c r="CM121" s="225"/>
      <c r="CN121" s="200">
        <f>SUM(CN113:CN120)</f>
        <v>0</v>
      </c>
      <c r="CO121" s="224"/>
      <c r="CP121" s="200">
        <f>SUM(CP113:CP120)</f>
        <v>0</v>
      </c>
      <c r="CQ121" s="225"/>
      <c r="CR121" s="200">
        <f>SUM(CR113:CR120)</f>
        <v>0</v>
      </c>
      <c r="CS121" s="225"/>
      <c r="CT121" s="200">
        <f>SUM(CT113:CT120)</f>
        <v>0</v>
      </c>
      <c r="CU121" s="225"/>
      <c r="CV121" s="201">
        <f>SUM(CV113:CV120)</f>
        <v>0</v>
      </c>
    </row>
    <row r="122" spans="1:101" ht="13.5" customHeight="1" x14ac:dyDescent="0.55000000000000004">
      <c r="A122" s="178"/>
      <c r="B122" s="178"/>
      <c r="C122" s="178"/>
      <c r="D122" s="178"/>
      <c r="E122" s="178"/>
      <c r="F122" s="178"/>
      <c r="G122" s="178"/>
      <c r="H122" s="178"/>
      <c r="I122" s="178"/>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8"/>
      <c r="AN122" s="177"/>
      <c r="AO122" s="177"/>
      <c r="AP122" s="177"/>
      <c r="AQ122" s="177"/>
      <c r="AR122" s="177"/>
      <c r="AS122" s="177"/>
      <c r="AT122" s="177"/>
      <c r="AU122" s="177"/>
      <c r="AV122" s="177"/>
      <c r="AW122" s="178"/>
      <c r="AX122" s="177"/>
      <c r="AY122" s="177"/>
      <c r="AZ122" s="177"/>
      <c r="BA122" s="177"/>
      <c r="BB122" s="177"/>
      <c r="BC122" s="177"/>
      <c r="BD122" s="177"/>
      <c r="BE122" s="177"/>
      <c r="BF122" s="177"/>
      <c r="BG122" s="177"/>
      <c r="BH122" s="177"/>
      <c r="BI122" s="177"/>
      <c r="BJ122" s="177"/>
      <c r="BK122" s="177"/>
      <c r="BL122" s="177"/>
      <c r="BM122" s="177"/>
      <c r="BN122" s="177"/>
      <c r="BO122" s="177"/>
      <c r="BP122" s="187"/>
      <c r="BQ122" s="184"/>
      <c r="BU122" s="178"/>
      <c r="BV122" s="178"/>
      <c r="BW122" s="178"/>
      <c r="BX122" s="178"/>
      <c r="BY122" s="178"/>
      <c r="BZ122" s="178"/>
      <c r="CA122" s="178"/>
      <c r="CB122" s="178"/>
      <c r="CC122" s="178"/>
      <c r="CD122" s="177"/>
      <c r="CE122" s="177"/>
      <c r="CF122" s="177"/>
      <c r="CG122" s="177"/>
      <c r="CH122" s="177"/>
      <c r="CI122" s="177"/>
      <c r="CJ122" s="177"/>
      <c r="CK122" s="177"/>
      <c r="CL122" s="177"/>
      <c r="CM122" s="177"/>
      <c r="CN122" s="177"/>
      <c r="CO122" s="177"/>
      <c r="CP122" s="177"/>
      <c r="CQ122" s="177"/>
      <c r="CR122" s="177"/>
      <c r="CS122" s="177"/>
      <c r="CT122" s="177"/>
      <c r="CU122" s="177"/>
      <c r="CV122" s="187"/>
      <c r="CW122" s="184"/>
    </row>
    <row r="123" spans="1:101" ht="24" customHeight="1" x14ac:dyDescent="0.55000000000000004">
      <c r="A123" s="809" t="s">
        <v>285</v>
      </c>
      <c r="B123" s="809"/>
      <c r="C123" s="809"/>
      <c r="D123" s="809"/>
      <c r="E123" s="809"/>
      <c r="F123" s="809"/>
      <c r="G123" s="809"/>
      <c r="H123" s="809"/>
      <c r="I123" s="820">
        <f>J109+J121</f>
        <v>0</v>
      </c>
      <c r="J123" s="821"/>
      <c r="K123" s="819">
        <f>L109+L121</f>
        <v>0</v>
      </c>
      <c r="L123" s="820"/>
      <c r="M123" s="819">
        <f>N109+N121</f>
        <v>0</v>
      </c>
      <c r="N123" s="820"/>
      <c r="O123" s="819">
        <f>P109+P121</f>
        <v>0</v>
      </c>
      <c r="P123" s="820"/>
      <c r="Q123" s="819">
        <f>R109+R121</f>
        <v>0</v>
      </c>
      <c r="R123" s="820"/>
      <c r="S123" s="819">
        <f>T109+T121</f>
        <v>0</v>
      </c>
      <c r="T123" s="820"/>
      <c r="U123" s="819">
        <f>V109+V121</f>
        <v>0</v>
      </c>
      <c r="V123" s="820"/>
      <c r="W123" s="819">
        <f>X109+X121</f>
        <v>0</v>
      </c>
      <c r="X123" s="820"/>
      <c r="Y123" s="819">
        <f>Z109+Z121</f>
        <v>0</v>
      </c>
      <c r="Z123" s="820"/>
      <c r="AA123" s="819">
        <f>AB109+AB121</f>
        <v>0</v>
      </c>
      <c r="AB123" s="820"/>
      <c r="AC123" s="819">
        <f>AD109+AD121</f>
        <v>0</v>
      </c>
      <c r="AD123" s="820"/>
      <c r="AE123" s="819">
        <f>AF109+AF121</f>
        <v>0</v>
      </c>
      <c r="AF123" s="820"/>
      <c r="AG123" s="819">
        <f>AH109+AH121</f>
        <v>0</v>
      </c>
      <c r="AH123" s="820"/>
      <c r="AI123" s="819">
        <f>AJ109+AJ121</f>
        <v>0</v>
      </c>
      <c r="AJ123" s="820"/>
      <c r="AK123" s="819">
        <f>AL109+AL121</f>
        <v>0</v>
      </c>
      <c r="AL123" s="820"/>
      <c r="AM123" s="820">
        <f>AN109+AN121</f>
        <v>0</v>
      </c>
      <c r="AN123" s="821"/>
      <c r="AO123" s="819">
        <f>AP109+AP121</f>
        <v>0</v>
      </c>
      <c r="AP123" s="820"/>
      <c r="AQ123" s="819">
        <f>AR109+AR121</f>
        <v>0</v>
      </c>
      <c r="AR123" s="820"/>
      <c r="AS123" s="819">
        <f>AT109+AT121</f>
        <v>0</v>
      </c>
      <c r="AT123" s="820"/>
      <c r="AU123" s="819">
        <f>AV109+AV121</f>
        <v>0</v>
      </c>
      <c r="AV123" s="820"/>
      <c r="AW123" s="820">
        <f>AX109+AX121</f>
        <v>0</v>
      </c>
      <c r="AX123" s="821"/>
      <c r="AY123" s="819">
        <f>AZ109+AZ121</f>
        <v>0</v>
      </c>
      <c r="AZ123" s="820"/>
      <c r="BA123" s="819">
        <f>BB109+BB121</f>
        <v>0</v>
      </c>
      <c r="BB123" s="820"/>
      <c r="BC123" s="819">
        <f>BD109+BD121</f>
        <v>0</v>
      </c>
      <c r="BD123" s="820"/>
      <c r="BE123" s="819">
        <f>BF109+BF121</f>
        <v>0</v>
      </c>
      <c r="BF123" s="820"/>
      <c r="BG123" s="819">
        <f>BH109+BH121</f>
        <v>0</v>
      </c>
      <c r="BH123" s="820"/>
      <c r="BI123" s="819">
        <f>BJ109+BJ121</f>
        <v>0</v>
      </c>
      <c r="BJ123" s="820"/>
      <c r="BK123" s="819">
        <f>BL109+BL121</f>
        <v>0</v>
      </c>
      <c r="BL123" s="820"/>
      <c r="BM123" s="819">
        <f>BN109+BN121</f>
        <v>0</v>
      </c>
      <c r="BN123" s="820"/>
      <c r="BO123" s="819">
        <f>BP109+BP121</f>
        <v>0</v>
      </c>
      <c r="BP123" s="821"/>
      <c r="BU123" s="809" t="s">
        <v>285</v>
      </c>
      <c r="BV123" s="809"/>
      <c r="BW123" s="809"/>
      <c r="BX123" s="809"/>
      <c r="BY123" s="809"/>
      <c r="BZ123" s="809"/>
      <c r="CA123" s="809"/>
      <c r="CB123" s="809"/>
      <c r="CC123" s="820">
        <f>CD109+CD121</f>
        <v>1065000</v>
      </c>
      <c r="CD123" s="821"/>
      <c r="CE123" s="819">
        <f>CF109+CF121</f>
        <v>1060000</v>
      </c>
      <c r="CF123" s="820"/>
      <c r="CG123" s="819">
        <f>CH109+CH121</f>
        <v>0</v>
      </c>
      <c r="CH123" s="820"/>
      <c r="CI123" s="819">
        <f>CJ109+CJ121</f>
        <v>0</v>
      </c>
      <c r="CJ123" s="820"/>
      <c r="CK123" s="819">
        <f>CL109+CL121</f>
        <v>530000</v>
      </c>
      <c r="CL123" s="820"/>
      <c r="CM123" s="819">
        <f>CN109+CN121</f>
        <v>0</v>
      </c>
      <c r="CN123" s="820"/>
      <c r="CO123" s="819">
        <f>CP109+CP121</f>
        <v>0</v>
      </c>
      <c r="CP123" s="820"/>
      <c r="CQ123" s="819">
        <f>CR109+CR121</f>
        <v>0</v>
      </c>
      <c r="CR123" s="820"/>
      <c r="CS123" s="819">
        <f>CT109+CT121</f>
        <v>0</v>
      </c>
      <c r="CT123" s="820"/>
      <c r="CU123" s="819">
        <f>CV109+CV121</f>
        <v>0</v>
      </c>
      <c r="CV123" s="821"/>
    </row>
    <row r="124" spans="1:101" ht="69" customHeight="1" x14ac:dyDescent="0.55000000000000004"/>
    <row r="125" spans="1:101" ht="12" customHeight="1" x14ac:dyDescent="0.55000000000000004">
      <c r="A125" s="828" t="s">
        <v>276</v>
      </c>
      <c r="B125" s="968"/>
      <c r="C125" s="969"/>
      <c r="D125" s="186"/>
      <c r="E125" s="186"/>
      <c r="F125" s="186"/>
      <c r="G125" s="186"/>
      <c r="H125" s="834" t="s">
        <v>277</v>
      </c>
      <c r="I125" s="822">
        <f>$I$8</f>
        <v>0</v>
      </c>
      <c r="J125" s="822"/>
      <c r="K125" s="822">
        <f>$K$8</f>
        <v>0</v>
      </c>
      <c r="L125" s="822"/>
      <c r="M125" s="822">
        <f>$K$8</f>
        <v>0</v>
      </c>
      <c r="N125" s="822"/>
      <c r="O125" s="822">
        <f>$W$8</f>
        <v>0</v>
      </c>
      <c r="P125" s="822"/>
      <c r="Q125" s="822">
        <f>$BC$8</f>
        <v>0</v>
      </c>
      <c r="R125" s="822"/>
      <c r="S125" s="822">
        <f>$BE$8</f>
        <v>0</v>
      </c>
      <c r="T125" s="822"/>
      <c r="U125" s="822">
        <f>$BG$8</f>
        <v>0</v>
      </c>
      <c r="V125" s="822"/>
      <c r="W125" s="822">
        <f>$W$8</f>
        <v>0</v>
      </c>
      <c r="X125" s="822"/>
      <c r="Y125" s="822">
        <f>$K$8</f>
        <v>0</v>
      </c>
      <c r="Z125" s="822"/>
      <c r="AA125" s="822">
        <f>$K$8</f>
        <v>0</v>
      </c>
      <c r="AB125" s="822"/>
      <c r="AC125" s="822">
        <f>$W$8</f>
        <v>0</v>
      </c>
      <c r="AD125" s="822"/>
      <c r="AE125" s="822">
        <f>$BC$8</f>
        <v>0</v>
      </c>
      <c r="AF125" s="822"/>
      <c r="AG125" s="822">
        <f>$BE$8</f>
        <v>0</v>
      </c>
      <c r="AH125" s="822"/>
      <c r="AI125" s="822">
        <f>$BG$8</f>
        <v>0</v>
      </c>
      <c r="AJ125" s="822"/>
      <c r="AK125" s="822">
        <f>$W$8</f>
        <v>0</v>
      </c>
      <c r="AL125" s="822"/>
      <c r="AM125" s="822">
        <f>$I$8</f>
        <v>0</v>
      </c>
      <c r="AN125" s="822"/>
      <c r="AO125" s="822">
        <f>$K$8</f>
        <v>0</v>
      </c>
      <c r="AP125" s="822"/>
      <c r="AQ125" s="822">
        <f>$W$8</f>
        <v>0</v>
      </c>
      <c r="AR125" s="822"/>
      <c r="AS125" s="822">
        <f>$BC$8</f>
        <v>0</v>
      </c>
      <c r="AT125" s="822"/>
      <c r="AU125" s="822">
        <f>$BE$8</f>
        <v>0</v>
      </c>
      <c r="AV125" s="822"/>
      <c r="AW125" s="822">
        <f>$I$8</f>
        <v>0</v>
      </c>
      <c r="AX125" s="822"/>
      <c r="AY125" s="822">
        <f>$K$8</f>
        <v>0</v>
      </c>
      <c r="AZ125" s="822"/>
      <c r="BA125" s="822">
        <f>$W$8</f>
        <v>0</v>
      </c>
      <c r="BB125" s="822"/>
      <c r="BC125" s="822">
        <f>$BC$8</f>
        <v>0</v>
      </c>
      <c r="BD125" s="822"/>
      <c r="BE125" s="822">
        <f>$BE$8</f>
        <v>0</v>
      </c>
      <c r="BF125" s="822"/>
      <c r="BG125" s="822">
        <f>$BG$8</f>
        <v>0</v>
      </c>
      <c r="BH125" s="822"/>
      <c r="BI125" s="822">
        <f>$BI$8</f>
        <v>0</v>
      </c>
      <c r="BJ125" s="822"/>
      <c r="BK125" s="822">
        <f>$BK$8</f>
        <v>0</v>
      </c>
      <c r="BL125" s="822"/>
      <c r="BM125" s="822">
        <f>$BM$8</f>
        <v>0</v>
      </c>
      <c r="BN125" s="822"/>
      <c r="BO125" s="822">
        <f>$BO$8</f>
        <v>0</v>
      </c>
      <c r="BP125" s="822"/>
      <c r="BU125" s="828" t="s">
        <v>276</v>
      </c>
      <c r="BV125" s="830" t="s">
        <v>456</v>
      </c>
      <c r="BW125" s="831"/>
      <c r="BX125" s="186"/>
      <c r="BY125" s="186"/>
      <c r="BZ125" s="186"/>
      <c r="CA125" s="186"/>
      <c r="CB125" s="834" t="s">
        <v>277</v>
      </c>
      <c r="CC125" s="822" t="str">
        <f>CC$8</f>
        <v>A</v>
      </c>
      <c r="CD125" s="822"/>
      <c r="CE125" s="822" t="str">
        <f t="shared" ref="CE125" si="1404">CE$8</f>
        <v>B</v>
      </c>
      <c r="CF125" s="822"/>
      <c r="CG125" s="822" t="str">
        <f t="shared" ref="CG125" si="1405">CG$8</f>
        <v>C</v>
      </c>
      <c r="CH125" s="822"/>
      <c r="CI125" s="822" t="str">
        <f t="shared" ref="CI125" si="1406">CI$8</f>
        <v>D</v>
      </c>
      <c r="CJ125" s="822"/>
      <c r="CK125" s="822" t="str">
        <f t="shared" ref="CK125" si="1407">CK$8</f>
        <v>E</v>
      </c>
      <c r="CL125" s="822"/>
      <c r="CM125" s="822" t="str">
        <f t="shared" ref="CM125" si="1408">CM$8</f>
        <v>F</v>
      </c>
      <c r="CN125" s="822"/>
      <c r="CO125" s="822">
        <f t="shared" ref="CO125" si="1409">CO$8</f>
        <v>0</v>
      </c>
      <c r="CP125" s="822"/>
      <c r="CQ125" s="822">
        <f t="shared" ref="CQ125" si="1410">CQ$8</f>
        <v>0</v>
      </c>
      <c r="CR125" s="822"/>
      <c r="CS125" s="822">
        <f t="shared" ref="CS125" si="1411">CS$8</f>
        <v>0</v>
      </c>
      <c r="CT125" s="822"/>
      <c r="CU125" s="822">
        <f t="shared" ref="CU125" si="1412">CU$8</f>
        <v>0</v>
      </c>
      <c r="CV125" s="822"/>
    </row>
    <row r="126" spans="1:101" ht="12" customHeight="1" x14ac:dyDescent="0.55000000000000004">
      <c r="A126" s="829"/>
      <c r="B126" s="970"/>
      <c r="C126" s="971"/>
      <c r="D126" s="187"/>
      <c r="E126" s="187"/>
      <c r="F126" s="187"/>
      <c r="G126" s="187"/>
      <c r="H126" s="835"/>
      <c r="I126" s="823"/>
      <c r="J126" s="823"/>
      <c r="K126" s="823"/>
      <c r="L126" s="823"/>
      <c r="M126" s="823"/>
      <c r="N126" s="823"/>
      <c r="O126" s="823"/>
      <c r="P126" s="823"/>
      <c r="Q126" s="823"/>
      <c r="R126" s="823"/>
      <c r="S126" s="823"/>
      <c r="T126" s="823"/>
      <c r="U126" s="823"/>
      <c r="V126" s="823"/>
      <c r="W126" s="823"/>
      <c r="X126" s="823"/>
      <c r="Y126" s="823"/>
      <c r="Z126" s="823"/>
      <c r="AA126" s="823"/>
      <c r="AB126" s="823"/>
      <c r="AC126" s="823"/>
      <c r="AD126" s="823"/>
      <c r="AE126" s="823"/>
      <c r="AF126" s="823"/>
      <c r="AG126" s="823"/>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3"/>
      <c r="BF126" s="823"/>
      <c r="BG126" s="823"/>
      <c r="BH126" s="823"/>
      <c r="BI126" s="823"/>
      <c r="BJ126" s="823"/>
      <c r="BK126" s="823"/>
      <c r="BL126" s="823"/>
      <c r="BM126" s="823"/>
      <c r="BN126" s="823"/>
      <c r="BO126" s="823"/>
      <c r="BP126" s="823"/>
      <c r="BU126" s="829"/>
      <c r="BV126" s="832"/>
      <c r="BW126" s="833"/>
      <c r="BX126" s="187"/>
      <c r="BY126" s="187"/>
      <c r="BZ126" s="187"/>
      <c r="CA126" s="187"/>
      <c r="CB126" s="835"/>
      <c r="CC126" s="823"/>
      <c r="CD126" s="823"/>
      <c r="CE126" s="823"/>
      <c r="CF126" s="823"/>
      <c r="CG126" s="823"/>
      <c r="CH126" s="823"/>
      <c r="CI126" s="823"/>
      <c r="CJ126" s="823"/>
      <c r="CK126" s="823"/>
      <c r="CL126" s="823"/>
      <c r="CM126" s="823"/>
      <c r="CN126" s="823"/>
      <c r="CO126" s="823"/>
      <c r="CP126" s="823"/>
      <c r="CQ126" s="823"/>
      <c r="CR126" s="823"/>
      <c r="CS126" s="823"/>
      <c r="CT126" s="823"/>
      <c r="CU126" s="823"/>
      <c r="CV126" s="823"/>
    </row>
    <row r="127" spans="1:101" ht="22.25" customHeight="1" thickBot="1" x14ac:dyDescent="0.25">
      <c r="A127" s="824" t="s">
        <v>292</v>
      </c>
      <c r="B127" s="824"/>
      <c r="C127" s="824"/>
      <c r="D127" s="824"/>
      <c r="E127" s="824"/>
      <c r="F127" s="824"/>
      <c r="G127" s="824"/>
      <c r="H127" s="178"/>
      <c r="I127" s="188"/>
      <c r="J127" s="188"/>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8"/>
      <c r="AN127" s="188"/>
      <c r="AO127" s="189"/>
      <c r="AP127" s="189"/>
      <c r="AQ127" s="189"/>
      <c r="AR127" s="189"/>
      <c r="AS127" s="189"/>
      <c r="AT127" s="189"/>
      <c r="AU127" s="189"/>
      <c r="AV127" s="189"/>
      <c r="AW127" s="188"/>
      <c r="AX127" s="188"/>
      <c r="AY127" s="189"/>
      <c r="AZ127" s="189"/>
      <c r="BA127" s="189"/>
      <c r="BB127" s="189"/>
      <c r="BC127" s="189"/>
      <c r="BD127" s="189"/>
      <c r="BE127" s="189"/>
      <c r="BF127" s="189"/>
      <c r="BG127" s="189"/>
      <c r="BH127" s="189"/>
      <c r="BI127" s="190"/>
      <c r="BJ127" s="190"/>
      <c r="BK127" s="190"/>
      <c r="BL127" s="190"/>
      <c r="BM127" s="190"/>
      <c r="BN127" s="190"/>
      <c r="BO127" s="190"/>
      <c r="BP127" s="190"/>
      <c r="BU127" s="824" t="s">
        <v>292</v>
      </c>
      <c r="BV127" s="824"/>
      <c r="BW127" s="824"/>
      <c r="BX127" s="824"/>
      <c r="BY127" s="824"/>
      <c r="BZ127" s="824"/>
      <c r="CA127" s="824"/>
      <c r="CB127" s="178"/>
      <c r="CC127" s="188"/>
      <c r="CD127" s="188"/>
      <c r="CE127" s="189"/>
      <c r="CF127" s="189"/>
      <c r="CG127" s="189"/>
      <c r="CH127" s="189"/>
      <c r="CI127" s="189"/>
      <c r="CJ127" s="189"/>
      <c r="CK127" s="189"/>
      <c r="CL127" s="189"/>
      <c r="CM127" s="189"/>
      <c r="CN127" s="189"/>
      <c r="CO127" s="190"/>
      <c r="CP127" s="190"/>
      <c r="CQ127" s="190"/>
      <c r="CR127" s="190"/>
      <c r="CS127" s="190"/>
      <c r="CT127" s="190"/>
      <c r="CU127" s="190"/>
      <c r="CV127" s="190"/>
    </row>
    <row r="128" spans="1:101" ht="20.399999999999999" customHeight="1" thickBot="1" x14ac:dyDescent="0.6">
      <c r="A128" s="338"/>
      <c r="B128" s="346" t="s">
        <v>293</v>
      </c>
      <c r="C128" s="191"/>
      <c r="D128" s="192"/>
      <c r="E128" s="192"/>
      <c r="F128" s="192"/>
      <c r="G128" s="193"/>
      <c r="H128" s="178"/>
      <c r="I128" s="801" t="s">
        <v>278</v>
      </c>
      <c r="J128" s="801"/>
      <c r="K128" s="801" t="s">
        <v>278</v>
      </c>
      <c r="L128" s="801"/>
      <c r="M128" s="801" t="s">
        <v>278</v>
      </c>
      <c r="N128" s="801"/>
      <c r="O128" s="801" t="s">
        <v>278</v>
      </c>
      <c r="P128" s="801"/>
      <c r="Q128" s="801" t="s">
        <v>278</v>
      </c>
      <c r="R128" s="801"/>
      <c r="S128" s="801" t="s">
        <v>278</v>
      </c>
      <c r="T128" s="801"/>
      <c r="U128" s="801" t="s">
        <v>278</v>
      </c>
      <c r="V128" s="801"/>
      <c r="W128" s="801" t="s">
        <v>278</v>
      </c>
      <c r="X128" s="801"/>
      <c r="Y128" s="801" t="s">
        <v>278</v>
      </c>
      <c r="Z128" s="801"/>
      <c r="AA128" s="801" t="s">
        <v>278</v>
      </c>
      <c r="AB128" s="801"/>
      <c r="AC128" s="801" t="s">
        <v>278</v>
      </c>
      <c r="AD128" s="801"/>
      <c r="AE128" s="801" t="s">
        <v>278</v>
      </c>
      <c r="AF128" s="801"/>
      <c r="AG128" s="801" t="s">
        <v>278</v>
      </c>
      <c r="AH128" s="801"/>
      <c r="AI128" s="801" t="s">
        <v>278</v>
      </c>
      <c r="AJ128" s="801"/>
      <c r="AK128" s="801" t="s">
        <v>278</v>
      </c>
      <c r="AL128" s="801"/>
      <c r="AM128" s="801" t="s">
        <v>278</v>
      </c>
      <c r="AN128" s="801"/>
      <c r="AO128" s="801" t="s">
        <v>278</v>
      </c>
      <c r="AP128" s="801"/>
      <c r="AQ128" s="801" t="s">
        <v>278</v>
      </c>
      <c r="AR128" s="801"/>
      <c r="AS128" s="801" t="s">
        <v>278</v>
      </c>
      <c r="AT128" s="801"/>
      <c r="AU128" s="801" t="s">
        <v>278</v>
      </c>
      <c r="AV128" s="801"/>
      <c r="AW128" s="801" t="s">
        <v>278</v>
      </c>
      <c r="AX128" s="801"/>
      <c r="AY128" s="801" t="s">
        <v>278</v>
      </c>
      <c r="AZ128" s="801"/>
      <c r="BA128" s="801" t="s">
        <v>278</v>
      </c>
      <c r="BB128" s="801"/>
      <c r="BC128" s="801" t="s">
        <v>278</v>
      </c>
      <c r="BD128" s="801"/>
      <c r="BE128" s="801" t="s">
        <v>278</v>
      </c>
      <c r="BF128" s="801"/>
      <c r="BG128" s="801" t="s">
        <v>278</v>
      </c>
      <c r="BH128" s="801"/>
      <c r="BI128" s="801" t="s">
        <v>278</v>
      </c>
      <c r="BJ128" s="801"/>
      <c r="BK128" s="801" t="s">
        <v>278</v>
      </c>
      <c r="BL128" s="801"/>
      <c r="BM128" s="801" t="s">
        <v>278</v>
      </c>
      <c r="BN128" s="801"/>
      <c r="BO128" s="801" t="s">
        <v>278</v>
      </c>
      <c r="BP128" s="801"/>
      <c r="BU128" s="345" t="s">
        <v>428</v>
      </c>
      <c r="BV128" s="346" t="s">
        <v>293</v>
      </c>
      <c r="BW128" s="191"/>
      <c r="BX128" s="192"/>
      <c r="BY128" s="192"/>
      <c r="BZ128" s="192"/>
      <c r="CA128" s="193"/>
      <c r="CB128" s="178"/>
      <c r="CC128" s="801" t="s">
        <v>278</v>
      </c>
      <c r="CD128" s="801"/>
      <c r="CE128" s="801" t="s">
        <v>278</v>
      </c>
      <c r="CF128" s="801"/>
      <c r="CG128" s="801" t="s">
        <v>278</v>
      </c>
      <c r="CH128" s="801"/>
      <c r="CI128" s="801" t="s">
        <v>278</v>
      </c>
      <c r="CJ128" s="801"/>
      <c r="CK128" s="801" t="s">
        <v>278</v>
      </c>
      <c r="CL128" s="801"/>
      <c r="CM128" s="801" t="s">
        <v>278</v>
      </c>
      <c r="CN128" s="801"/>
      <c r="CO128" s="801" t="s">
        <v>278</v>
      </c>
      <c r="CP128" s="801"/>
      <c r="CQ128" s="801" t="s">
        <v>278</v>
      </c>
      <c r="CR128" s="801"/>
      <c r="CS128" s="801" t="s">
        <v>278</v>
      </c>
      <c r="CT128" s="801"/>
      <c r="CU128" s="801" t="s">
        <v>278</v>
      </c>
      <c r="CV128" s="801"/>
    </row>
    <row r="129" spans="1:101" ht="23.25" customHeight="1" x14ac:dyDescent="0.2">
      <c r="A129" s="178"/>
      <c r="B129" s="347" t="s">
        <v>294</v>
      </c>
      <c r="C129" s="178"/>
      <c r="D129" s="155"/>
      <c r="E129" s="348" t="s">
        <v>295</v>
      </c>
      <c r="F129" s="178"/>
      <c r="G129" s="178"/>
      <c r="H129" s="178"/>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2"/>
      <c r="AE129" s="802"/>
      <c r="AF129" s="802"/>
      <c r="AG129" s="802"/>
      <c r="AH129" s="802"/>
      <c r="AI129" s="802"/>
      <c r="AJ129" s="802"/>
      <c r="AK129" s="802"/>
      <c r="AL129" s="802"/>
      <c r="AM129" s="802"/>
      <c r="AN129" s="802"/>
      <c r="AO129" s="802"/>
      <c r="AP129" s="802"/>
      <c r="AQ129" s="802"/>
      <c r="AR129" s="802"/>
      <c r="AS129" s="802"/>
      <c r="AT129" s="802"/>
      <c r="AU129" s="802"/>
      <c r="AV129" s="802"/>
      <c r="AW129" s="802"/>
      <c r="AX129" s="802"/>
      <c r="AY129" s="802"/>
      <c r="AZ129" s="802"/>
      <c r="BA129" s="802"/>
      <c r="BB129" s="802"/>
      <c r="BC129" s="802"/>
      <c r="BD129" s="802"/>
      <c r="BE129" s="802"/>
      <c r="BF129" s="802"/>
      <c r="BG129" s="802"/>
      <c r="BH129" s="802"/>
      <c r="BI129" s="802"/>
      <c r="BJ129" s="802"/>
      <c r="BK129" s="802"/>
      <c r="BL129" s="802"/>
      <c r="BM129" s="802"/>
      <c r="BN129" s="802"/>
      <c r="BO129" s="802"/>
      <c r="BP129" s="802"/>
      <c r="BU129" s="178"/>
      <c r="BV129" s="347" t="s">
        <v>294</v>
      </c>
      <c r="BW129" s="178"/>
      <c r="BX129" s="155"/>
      <c r="BY129" s="348" t="s">
        <v>295</v>
      </c>
      <c r="BZ129" s="178"/>
      <c r="CA129" s="178"/>
      <c r="CB129" s="178"/>
      <c r="CC129" s="802"/>
      <c r="CD129" s="802"/>
      <c r="CE129" s="802"/>
      <c r="CF129" s="802"/>
      <c r="CG129" s="802"/>
      <c r="CH129" s="802"/>
      <c r="CI129" s="802"/>
      <c r="CJ129" s="802"/>
      <c r="CK129" s="802"/>
      <c r="CL129" s="802"/>
      <c r="CM129" s="802"/>
      <c r="CN129" s="802"/>
      <c r="CO129" s="802"/>
      <c r="CP129" s="802"/>
      <c r="CQ129" s="802"/>
      <c r="CR129" s="802"/>
      <c r="CS129" s="802"/>
      <c r="CT129" s="802"/>
      <c r="CU129" s="802"/>
      <c r="CV129" s="802"/>
    </row>
    <row r="130" spans="1:101" ht="14" customHeight="1" x14ac:dyDescent="0.55000000000000004">
      <c r="A130" s="796" t="s">
        <v>279</v>
      </c>
      <c r="B130" s="797"/>
      <c r="C130" s="797"/>
      <c r="D130" s="797"/>
      <c r="E130" s="797"/>
      <c r="F130" s="797"/>
      <c r="G130" s="797"/>
      <c r="H130" s="797"/>
      <c r="I130" s="797"/>
      <c r="J130" s="797"/>
      <c r="K130" s="797"/>
      <c r="L130" s="797"/>
      <c r="M130" s="797"/>
      <c r="N130" s="797"/>
      <c r="O130" s="797"/>
      <c r="P130" s="797"/>
      <c r="Q130" s="797"/>
      <c r="R130" s="797"/>
      <c r="S130" s="797"/>
      <c r="T130" s="797"/>
      <c r="U130" s="797"/>
      <c r="V130" s="797"/>
      <c r="W130" s="797"/>
      <c r="X130" s="797"/>
      <c r="Y130" s="797"/>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c r="AT130" s="797"/>
      <c r="AU130" s="797"/>
      <c r="AV130" s="797"/>
      <c r="AW130" s="797"/>
      <c r="AX130" s="797"/>
      <c r="AY130" s="797"/>
      <c r="AZ130" s="797"/>
      <c r="BA130" s="797"/>
      <c r="BB130" s="797"/>
      <c r="BC130" s="797"/>
      <c r="BD130" s="797"/>
      <c r="BE130" s="797"/>
      <c r="BF130" s="797"/>
      <c r="BG130" s="797"/>
      <c r="BH130" s="797"/>
      <c r="BI130" s="797"/>
      <c r="BJ130" s="797"/>
      <c r="BK130" s="797"/>
      <c r="BL130" s="797"/>
      <c r="BM130" s="797"/>
      <c r="BN130" s="797"/>
      <c r="BO130" s="797"/>
      <c r="BP130" s="797"/>
      <c r="BQ130" s="194"/>
      <c r="BU130" s="796" t="s">
        <v>279</v>
      </c>
      <c r="BV130" s="797"/>
      <c r="BW130" s="797"/>
      <c r="BX130" s="797"/>
      <c r="BY130" s="797"/>
      <c r="BZ130" s="797"/>
      <c r="CA130" s="797"/>
      <c r="CB130" s="797"/>
      <c r="CC130" s="797"/>
      <c r="CD130" s="797"/>
      <c r="CE130" s="797"/>
      <c r="CF130" s="797"/>
      <c r="CG130" s="797"/>
      <c r="CH130" s="797"/>
      <c r="CI130" s="797"/>
      <c r="CJ130" s="797"/>
      <c r="CK130" s="797"/>
      <c r="CL130" s="797"/>
      <c r="CM130" s="797"/>
      <c r="CN130" s="797"/>
      <c r="CO130" s="797"/>
      <c r="CP130" s="797"/>
      <c r="CQ130" s="797"/>
      <c r="CR130" s="797"/>
      <c r="CS130" s="797"/>
      <c r="CT130" s="797"/>
      <c r="CU130" s="797"/>
      <c r="CV130" s="797"/>
      <c r="CW130" s="194"/>
    </row>
    <row r="131" spans="1:101" ht="29.4" customHeight="1" thickBot="1" x14ac:dyDescent="0.6">
      <c r="A131" s="349" t="s">
        <v>296</v>
      </c>
      <c r="B131" s="350" t="s">
        <v>280</v>
      </c>
      <c r="C131" s="350" t="s">
        <v>258</v>
      </c>
      <c r="D131" s="351" t="s">
        <v>259</v>
      </c>
      <c r="E131" s="351" t="s">
        <v>297</v>
      </c>
      <c r="F131" s="351" t="s">
        <v>298</v>
      </c>
      <c r="G131" s="351" t="s">
        <v>299</v>
      </c>
      <c r="H131" s="352" t="s">
        <v>281</v>
      </c>
      <c r="I131" s="353" t="s">
        <v>282</v>
      </c>
      <c r="J131" s="354" t="s">
        <v>283</v>
      </c>
      <c r="K131" s="353" t="s">
        <v>282</v>
      </c>
      <c r="L131" s="354" t="s">
        <v>283</v>
      </c>
      <c r="M131" s="353" t="s">
        <v>282</v>
      </c>
      <c r="N131" s="354" t="s">
        <v>283</v>
      </c>
      <c r="O131" s="353" t="s">
        <v>282</v>
      </c>
      <c r="P131" s="354" t="s">
        <v>283</v>
      </c>
      <c r="Q131" s="353" t="s">
        <v>282</v>
      </c>
      <c r="R131" s="354" t="s">
        <v>283</v>
      </c>
      <c r="S131" s="353" t="s">
        <v>282</v>
      </c>
      <c r="T131" s="354" t="s">
        <v>283</v>
      </c>
      <c r="U131" s="353" t="s">
        <v>282</v>
      </c>
      <c r="V131" s="354" t="s">
        <v>283</v>
      </c>
      <c r="W131" s="353" t="s">
        <v>282</v>
      </c>
      <c r="X131" s="354" t="s">
        <v>283</v>
      </c>
      <c r="Y131" s="353" t="s">
        <v>282</v>
      </c>
      <c r="Z131" s="354" t="s">
        <v>283</v>
      </c>
      <c r="AA131" s="353" t="s">
        <v>282</v>
      </c>
      <c r="AB131" s="354" t="s">
        <v>283</v>
      </c>
      <c r="AC131" s="353" t="s">
        <v>282</v>
      </c>
      <c r="AD131" s="354" t="s">
        <v>283</v>
      </c>
      <c r="AE131" s="353" t="s">
        <v>282</v>
      </c>
      <c r="AF131" s="354" t="s">
        <v>283</v>
      </c>
      <c r="AG131" s="353" t="s">
        <v>282</v>
      </c>
      <c r="AH131" s="354" t="s">
        <v>283</v>
      </c>
      <c r="AI131" s="353" t="s">
        <v>282</v>
      </c>
      <c r="AJ131" s="354" t="s">
        <v>283</v>
      </c>
      <c r="AK131" s="353" t="s">
        <v>282</v>
      </c>
      <c r="AL131" s="354" t="s">
        <v>283</v>
      </c>
      <c r="AM131" s="353" t="s">
        <v>282</v>
      </c>
      <c r="AN131" s="354" t="s">
        <v>283</v>
      </c>
      <c r="AO131" s="353" t="s">
        <v>282</v>
      </c>
      <c r="AP131" s="354" t="s">
        <v>283</v>
      </c>
      <c r="AQ131" s="353" t="s">
        <v>282</v>
      </c>
      <c r="AR131" s="354" t="s">
        <v>283</v>
      </c>
      <c r="AS131" s="353" t="s">
        <v>282</v>
      </c>
      <c r="AT131" s="354" t="s">
        <v>283</v>
      </c>
      <c r="AU131" s="353" t="s">
        <v>282</v>
      </c>
      <c r="AV131" s="354" t="s">
        <v>283</v>
      </c>
      <c r="AW131" s="353" t="s">
        <v>282</v>
      </c>
      <c r="AX131" s="354" t="s">
        <v>283</v>
      </c>
      <c r="AY131" s="353" t="s">
        <v>282</v>
      </c>
      <c r="AZ131" s="354" t="s">
        <v>283</v>
      </c>
      <c r="BA131" s="353" t="s">
        <v>282</v>
      </c>
      <c r="BB131" s="354" t="s">
        <v>283</v>
      </c>
      <c r="BC131" s="353" t="s">
        <v>282</v>
      </c>
      <c r="BD131" s="354" t="s">
        <v>283</v>
      </c>
      <c r="BE131" s="353" t="s">
        <v>282</v>
      </c>
      <c r="BF131" s="354" t="s">
        <v>283</v>
      </c>
      <c r="BG131" s="353" t="s">
        <v>282</v>
      </c>
      <c r="BH131" s="354" t="s">
        <v>283</v>
      </c>
      <c r="BI131" s="353" t="s">
        <v>282</v>
      </c>
      <c r="BJ131" s="354" t="s">
        <v>283</v>
      </c>
      <c r="BK131" s="353" t="s">
        <v>282</v>
      </c>
      <c r="BL131" s="354" t="s">
        <v>283</v>
      </c>
      <c r="BM131" s="353" t="s">
        <v>282</v>
      </c>
      <c r="BN131" s="354" t="s">
        <v>283</v>
      </c>
      <c r="BO131" s="353" t="s">
        <v>282</v>
      </c>
      <c r="BP131" s="353" t="s">
        <v>283</v>
      </c>
      <c r="BU131" s="349" t="s">
        <v>296</v>
      </c>
      <c r="BV131" s="350" t="s">
        <v>280</v>
      </c>
      <c r="BW131" s="350" t="s">
        <v>258</v>
      </c>
      <c r="BX131" s="351" t="s">
        <v>259</v>
      </c>
      <c r="BY131" s="351" t="s">
        <v>297</v>
      </c>
      <c r="BZ131" s="351" t="s">
        <v>298</v>
      </c>
      <c r="CA131" s="351" t="s">
        <v>299</v>
      </c>
      <c r="CB131" s="352" t="s">
        <v>281</v>
      </c>
      <c r="CC131" s="353" t="s">
        <v>282</v>
      </c>
      <c r="CD131" s="354" t="s">
        <v>283</v>
      </c>
      <c r="CE131" s="353" t="s">
        <v>282</v>
      </c>
      <c r="CF131" s="354" t="s">
        <v>283</v>
      </c>
      <c r="CG131" s="353" t="s">
        <v>282</v>
      </c>
      <c r="CH131" s="354" t="s">
        <v>283</v>
      </c>
      <c r="CI131" s="353" t="s">
        <v>282</v>
      </c>
      <c r="CJ131" s="354" t="s">
        <v>283</v>
      </c>
      <c r="CK131" s="353" t="s">
        <v>282</v>
      </c>
      <c r="CL131" s="354" t="s">
        <v>283</v>
      </c>
      <c r="CM131" s="353" t="s">
        <v>282</v>
      </c>
      <c r="CN131" s="354" t="s">
        <v>283</v>
      </c>
      <c r="CO131" s="353" t="s">
        <v>282</v>
      </c>
      <c r="CP131" s="354" t="s">
        <v>283</v>
      </c>
      <c r="CQ131" s="353" t="s">
        <v>282</v>
      </c>
      <c r="CR131" s="354" t="s">
        <v>283</v>
      </c>
      <c r="CS131" s="353" t="s">
        <v>282</v>
      </c>
      <c r="CT131" s="354" t="s">
        <v>283</v>
      </c>
      <c r="CU131" s="353" t="s">
        <v>282</v>
      </c>
      <c r="CV131" s="353" t="s">
        <v>283</v>
      </c>
    </row>
    <row r="132" spans="1:101" ht="21" customHeight="1" thickTop="1" x14ac:dyDescent="0.55000000000000004">
      <c r="A132" s="195"/>
      <c r="B132" s="196"/>
      <c r="C132" s="196"/>
      <c r="D132" s="197"/>
      <c r="E132" s="278"/>
      <c r="F132" s="198"/>
      <c r="G132" s="199" t="str">
        <f>IF(OR(E132="",F132=""),"",ROUNDDOWN(F132/1000/E132,1))</f>
        <v/>
      </c>
      <c r="H132" s="246"/>
      <c r="I132" s="249"/>
      <c r="J132" s="229">
        <f>$H132*I132</f>
        <v>0</v>
      </c>
      <c r="K132" s="249"/>
      <c r="L132" s="229">
        <f t="shared" ref="L132" si="1413">$H132*K132</f>
        <v>0</v>
      </c>
      <c r="M132" s="249"/>
      <c r="N132" s="229">
        <f t="shared" ref="N132" si="1414">$H132*M132</f>
        <v>0</v>
      </c>
      <c r="O132" s="249"/>
      <c r="P132" s="229">
        <f t="shared" ref="P132" si="1415">$H132*O132</f>
        <v>0</v>
      </c>
      <c r="Q132" s="249"/>
      <c r="R132" s="229">
        <f t="shared" ref="R132" si="1416">$H132*Q132</f>
        <v>0</v>
      </c>
      <c r="S132" s="249"/>
      <c r="T132" s="229">
        <f t="shared" ref="T132" si="1417">$H132*S132</f>
        <v>0</v>
      </c>
      <c r="U132" s="249"/>
      <c r="V132" s="229">
        <f t="shared" ref="V132" si="1418">$H132*U132</f>
        <v>0</v>
      </c>
      <c r="W132" s="249"/>
      <c r="X132" s="229">
        <f t="shared" ref="X132" si="1419">$H132*W132</f>
        <v>0</v>
      </c>
      <c r="Y132" s="249"/>
      <c r="Z132" s="229">
        <f t="shared" ref="Z132" si="1420">$H132*Y132</f>
        <v>0</v>
      </c>
      <c r="AA132" s="249"/>
      <c r="AB132" s="229">
        <f t="shared" ref="AB132" si="1421">$H132*AA132</f>
        <v>0</v>
      </c>
      <c r="AC132" s="249"/>
      <c r="AD132" s="229">
        <f t="shared" ref="AD132" si="1422">$H132*AC132</f>
        <v>0</v>
      </c>
      <c r="AE132" s="249"/>
      <c r="AF132" s="229">
        <f t="shared" ref="AF132" si="1423">$H132*AE132</f>
        <v>0</v>
      </c>
      <c r="AG132" s="249"/>
      <c r="AH132" s="229">
        <f t="shared" ref="AH132" si="1424">$H132*AG132</f>
        <v>0</v>
      </c>
      <c r="AI132" s="249"/>
      <c r="AJ132" s="229">
        <f t="shared" ref="AJ132" si="1425">$H132*AI132</f>
        <v>0</v>
      </c>
      <c r="AK132" s="249"/>
      <c r="AL132" s="229">
        <f t="shared" ref="AL132" si="1426">$H132*AK132</f>
        <v>0</v>
      </c>
      <c r="AM132" s="249"/>
      <c r="AN132" s="229">
        <f t="shared" ref="AN132" si="1427">$H132*AM132</f>
        <v>0</v>
      </c>
      <c r="AO132" s="249"/>
      <c r="AP132" s="229">
        <f t="shared" ref="AP132" si="1428">$H132*AO132</f>
        <v>0</v>
      </c>
      <c r="AQ132" s="249"/>
      <c r="AR132" s="229">
        <f t="shared" ref="AR132" si="1429">$H132*AQ132</f>
        <v>0</v>
      </c>
      <c r="AS132" s="249"/>
      <c r="AT132" s="229">
        <f t="shared" ref="AT132" si="1430">$H132*AS132</f>
        <v>0</v>
      </c>
      <c r="AU132" s="249"/>
      <c r="AV132" s="229">
        <f t="shared" ref="AV132" si="1431">$H132*AU132</f>
        <v>0</v>
      </c>
      <c r="AW132" s="249"/>
      <c r="AX132" s="229">
        <f t="shared" ref="AX132" si="1432">$H132*AW132</f>
        <v>0</v>
      </c>
      <c r="AY132" s="249"/>
      <c r="AZ132" s="229">
        <f t="shared" ref="AZ132" si="1433">$H132*AY132</f>
        <v>0</v>
      </c>
      <c r="BA132" s="249"/>
      <c r="BB132" s="229">
        <f t="shared" ref="BB132" si="1434">$H132*BA132</f>
        <v>0</v>
      </c>
      <c r="BC132" s="249"/>
      <c r="BD132" s="229">
        <f t="shared" ref="BD132" si="1435">$H132*BC132</f>
        <v>0</v>
      </c>
      <c r="BE132" s="249"/>
      <c r="BF132" s="229">
        <f t="shared" ref="BF132" si="1436">$H132*BE132</f>
        <v>0</v>
      </c>
      <c r="BG132" s="249"/>
      <c r="BH132" s="229">
        <f t="shared" ref="BH132" si="1437">$H132*BG132</f>
        <v>0</v>
      </c>
      <c r="BI132" s="249"/>
      <c r="BJ132" s="229">
        <f t="shared" ref="BJ132" si="1438">$H132*BI132</f>
        <v>0</v>
      </c>
      <c r="BK132" s="249"/>
      <c r="BL132" s="229">
        <f t="shared" ref="BL132" si="1439">$H132*BK132</f>
        <v>0</v>
      </c>
      <c r="BM132" s="249"/>
      <c r="BN132" s="229">
        <f t="shared" ref="BN132" si="1440">$H132*BM132</f>
        <v>0</v>
      </c>
      <c r="BO132" s="249"/>
      <c r="BP132" s="231">
        <f t="shared" ref="BP132:BP145" si="1441">$H132*BO132</f>
        <v>0</v>
      </c>
      <c r="BU132" s="281"/>
      <c r="BV132" s="282"/>
      <c r="BW132" s="282"/>
      <c r="BX132" s="289"/>
      <c r="BY132" s="278"/>
      <c r="BZ132" s="198"/>
      <c r="CA132" s="199" t="str">
        <f>IF(OR(BY132="",BZ132=""),"",ROUNDDOWN(BZ132/1000/BY132,1))</f>
        <v/>
      </c>
      <c r="CB132" s="246"/>
      <c r="CC132" s="249"/>
      <c r="CD132" s="229">
        <f t="shared" ref="CD132:CD145" si="1442">CB132*CC132</f>
        <v>0</v>
      </c>
      <c r="CE132" s="249"/>
      <c r="CF132" s="229">
        <f t="shared" ref="CF132:CF145" si="1443">CB132*CE132</f>
        <v>0</v>
      </c>
      <c r="CG132" s="249"/>
      <c r="CH132" s="229">
        <f t="shared" ref="CH132:CH145" si="1444">CB132*CG132</f>
        <v>0</v>
      </c>
      <c r="CI132" s="249"/>
      <c r="CJ132" s="229">
        <f t="shared" ref="CJ132:CJ145" si="1445">CB132*CI132</f>
        <v>0</v>
      </c>
      <c r="CK132" s="249"/>
      <c r="CL132" s="229">
        <f t="shared" ref="CL132:CL145" si="1446">CB132*CK132</f>
        <v>0</v>
      </c>
      <c r="CM132" s="249"/>
      <c r="CN132" s="229">
        <f t="shared" ref="CN132:CN145" si="1447">CB132*CM132</f>
        <v>0</v>
      </c>
      <c r="CO132" s="249"/>
      <c r="CP132" s="229">
        <f t="shared" ref="CP132:CP145" si="1448">CB132*CO132</f>
        <v>0</v>
      </c>
      <c r="CQ132" s="249"/>
      <c r="CR132" s="229">
        <f t="shared" ref="CR132:CR145" si="1449">CB132*CQ132</f>
        <v>0</v>
      </c>
      <c r="CS132" s="249"/>
      <c r="CT132" s="229">
        <f t="shared" ref="CT132:CT145" si="1450">CB132*CS132</f>
        <v>0</v>
      </c>
      <c r="CU132" s="249"/>
      <c r="CV132" s="231">
        <f t="shared" ref="CV132:CV145" si="1451">CB132*CU132</f>
        <v>0</v>
      </c>
    </row>
    <row r="133" spans="1:101" ht="21" customHeight="1" x14ac:dyDescent="0.55000000000000004">
      <c r="A133" s="202"/>
      <c r="B133" s="203"/>
      <c r="C133" s="203"/>
      <c r="D133" s="204"/>
      <c r="E133" s="279"/>
      <c r="F133" s="205"/>
      <c r="G133" s="206" t="str">
        <f t="shared" ref="G133:G145" si="1452">IF(OR(E133="",F133=""),"",ROUNDDOWN(F133/1000/E133,1))</f>
        <v/>
      </c>
      <c r="H133" s="247"/>
      <c r="I133" s="250"/>
      <c r="J133" s="227">
        <f t="shared" ref="J133:J145" si="1453">$H133*I133</f>
        <v>0</v>
      </c>
      <c r="K133" s="250"/>
      <c r="L133" s="227">
        <f t="shared" ref="L133" si="1454">$H133*K133</f>
        <v>0</v>
      </c>
      <c r="M133" s="250"/>
      <c r="N133" s="227">
        <f t="shared" ref="N133" si="1455">$H133*M133</f>
        <v>0</v>
      </c>
      <c r="O133" s="250"/>
      <c r="P133" s="227">
        <f t="shared" ref="P133" si="1456">$H133*O133</f>
        <v>0</v>
      </c>
      <c r="Q133" s="250"/>
      <c r="R133" s="227">
        <f t="shared" ref="R133" si="1457">$H133*Q133</f>
        <v>0</v>
      </c>
      <c r="S133" s="250"/>
      <c r="T133" s="227">
        <f t="shared" ref="T133" si="1458">$H133*S133</f>
        <v>0</v>
      </c>
      <c r="U133" s="250"/>
      <c r="V133" s="227">
        <f t="shared" ref="V133" si="1459">$H133*U133</f>
        <v>0</v>
      </c>
      <c r="W133" s="250"/>
      <c r="X133" s="227">
        <f t="shared" ref="X133" si="1460">$H133*W133</f>
        <v>0</v>
      </c>
      <c r="Y133" s="250"/>
      <c r="Z133" s="227">
        <f t="shared" ref="Z133" si="1461">$H133*Y133</f>
        <v>0</v>
      </c>
      <c r="AA133" s="250"/>
      <c r="AB133" s="227">
        <f t="shared" ref="AB133" si="1462">$H133*AA133</f>
        <v>0</v>
      </c>
      <c r="AC133" s="250"/>
      <c r="AD133" s="227">
        <f t="shared" ref="AD133" si="1463">$H133*AC133</f>
        <v>0</v>
      </c>
      <c r="AE133" s="250"/>
      <c r="AF133" s="227">
        <f t="shared" ref="AF133" si="1464">$H133*AE133</f>
        <v>0</v>
      </c>
      <c r="AG133" s="250"/>
      <c r="AH133" s="227">
        <f t="shared" ref="AH133" si="1465">$H133*AG133</f>
        <v>0</v>
      </c>
      <c r="AI133" s="250"/>
      <c r="AJ133" s="227">
        <f t="shared" ref="AJ133" si="1466">$H133*AI133</f>
        <v>0</v>
      </c>
      <c r="AK133" s="250"/>
      <c r="AL133" s="227">
        <f t="shared" ref="AL133" si="1467">$H133*AK133</f>
        <v>0</v>
      </c>
      <c r="AM133" s="250"/>
      <c r="AN133" s="227">
        <f t="shared" ref="AN133" si="1468">$H133*AM133</f>
        <v>0</v>
      </c>
      <c r="AO133" s="250"/>
      <c r="AP133" s="227">
        <f t="shared" ref="AP133" si="1469">$H133*AO133</f>
        <v>0</v>
      </c>
      <c r="AQ133" s="250"/>
      <c r="AR133" s="227">
        <f t="shared" ref="AR133" si="1470">$H133*AQ133</f>
        <v>0</v>
      </c>
      <c r="AS133" s="250"/>
      <c r="AT133" s="227">
        <f t="shared" ref="AT133" si="1471">$H133*AS133</f>
        <v>0</v>
      </c>
      <c r="AU133" s="250"/>
      <c r="AV133" s="227">
        <f t="shared" ref="AV133" si="1472">$H133*AU133</f>
        <v>0</v>
      </c>
      <c r="AW133" s="250"/>
      <c r="AX133" s="227">
        <f t="shared" ref="AX133" si="1473">$H133*AW133</f>
        <v>0</v>
      </c>
      <c r="AY133" s="250"/>
      <c r="AZ133" s="227">
        <f t="shared" ref="AZ133" si="1474">$H133*AY133</f>
        <v>0</v>
      </c>
      <c r="BA133" s="250"/>
      <c r="BB133" s="227">
        <f t="shared" ref="BB133" si="1475">$H133*BA133</f>
        <v>0</v>
      </c>
      <c r="BC133" s="250"/>
      <c r="BD133" s="227">
        <f t="shared" ref="BD133" si="1476">$H133*BC133</f>
        <v>0</v>
      </c>
      <c r="BE133" s="250"/>
      <c r="BF133" s="227">
        <f t="shared" ref="BF133" si="1477">$H133*BE133</f>
        <v>0</v>
      </c>
      <c r="BG133" s="250"/>
      <c r="BH133" s="227">
        <f t="shared" ref="BH133" si="1478">$H133*BG133</f>
        <v>0</v>
      </c>
      <c r="BI133" s="250"/>
      <c r="BJ133" s="227">
        <f t="shared" ref="BJ133" si="1479">$H133*BI133</f>
        <v>0</v>
      </c>
      <c r="BK133" s="250"/>
      <c r="BL133" s="227">
        <f t="shared" ref="BL133" si="1480">$H133*BK133</f>
        <v>0</v>
      </c>
      <c r="BM133" s="250"/>
      <c r="BN133" s="227">
        <f t="shared" ref="BN133" si="1481">$H133*BM133</f>
        <v>0</v>
      </c>
      <c r="BO133" s="250"/>
      <c r="BP133" s="228">
        <f t="shared" si="1441"/>
        <v>0</v>
      </c>
      <c r="BU133" s="281"/>
      <c r="BV133" s="283"/>
      <c r="BW133" s="283"/>
      <c r="BX133" s="281"/>
      <c r="BY133" s="279"/>
      <c r="BZ133" s="205"/>
      <c r="CA133" s="206" t="str">
        <f t="shared" ref="CA133:CA145" si="1482">IF(OR(BY133="",BZ133=""),"",ROUNDDOWN(BZ133/1000/BY133,1))</f>
        <v/>
      </c>
      <c r="CB133" s="247"/>
      <c r="CC133" s="250"/>
      <c r="CD133" s="227">
        <f t="shared" si="1442"/>
        <v>0</v>
      </c>
      <c r="CE133" s="250"/>
      <c r="CF133" s="227">
        <f t="shared" si="1443"/>
        <v>0</v>
      </c>
      <c r="CG133" s="250"/>
      <c r="CH133" s="227">
        <f t="shared" si="1444"/>
        <v>0</v>
      </c>
      <c r="CI133" s="250"/>
      <c r="CJ133" s="227">
        <f t="shared" si="1445"/>
        <v>0</v>
      </c>
      <c r="CK133" s="250"/>
      <c r="CL133" s="227">
        <f t="shared" si="1446"/>
        <v>0</v>
      </c>
      <c r="CM133" s="250"/>
      <c r="CN133" s="227">
        <f t="shared" si="1447"/>
        <v>0</v>
      </c>
      <c r="CO133" s="250"/>
      <c r="CP133" s="227">
        <f t="shared" si="1448"/>
        <v>0</v>
      </c>
      <c r="CQ133" s="250"/>
      <c r="CR133" s="227">
        <f t="shared" si="1449"/>
        <v>0</v>
      </c>
      <c r="CS133" s="250"/>
      <c r="CT133" s="227">
        <f t="shared" si="1450"/>
        <v>0</v>
      </c>
      <c r="CU133" s="250"/>
      <c r="CV133" s="228">
        <f t="shared" si="1451"/>
        <v>0</v>
      </c>
    </row>
    <row r="134" spans="1:101" ht="21" customHeight="1" x14ac:dyDescent="0.55000000000000004">
      <c r="A134" s="202"/>
      <c r="B134" s="203"/>
      <c r="C134" s="203"/>
      <c r="D134" s="204"/>
      <c r="E134" s="279"/>
      <c r="F134" s="205"/>
      <c r="G134" s="206" t="str">
        <f t="shared" si="1452"/>
        <v/>
      </c>
      <c r="H134" s="247"/>
      <c r="I134" s="250"/>
      <c r="J134" s="227">
        <f t="shared" si="1453"/>
        <v>0</v>
      </c>
      <c r="K134" s="250"/>
      <c r="L134" s="227">
        <f t="shared" ref="L134" si="1483">$H134*K134</f>
        <v>0</v>
      </c>
      <c r="M134" s="250"/>
      <c r="N134" s="227">
        <f t="shared" ref="N134" si="1484">$H134*M134</f>
        <v>0</v>
      </c>
      <c r="O134" s="250"/>
      <c r="P134" s="227">
        <f t="shared" ref="P134" si="1485">$H134*O134</f>
        <v>0</v>
      </c>
      <c r="Q134" s="250"/>
      <c r="R134" s="227">
        <f t="shared" ref="R134" si="1486">$H134*Q134</f>
        <v>0</v>
      </c>
      <c r="S134" s="250"/>
      <c r="T134" s="227">
        <f t="shared" ref="T134" si="1487">$H134*S134</f>
        <v>0</v>
      </c>
      <c r="U134" s="250"/>
      <c r="V134" s="227">
        <f t="shared" ref="V134" si="1488">$H134*U134</f>
        <v>0</v>
      </c>
      <c r="W134" s="250"/>
      <c r="X134" s="227">
        <f t="shared" ref="X134" si="1489">$H134*W134</f>
        <v>0</v>
      </c>
      <c r="Y134" s="250"/>
      <c r="Z134" s="227">
        <f t="shared" ref="Z134" si="1490">$H134*Y134</f>
        <v>0</v>
      </c>
      <c r="AA134" s="250"/>
      <c r="AB134" s="227">
        <f t="shared" ref="AB134" si="1491">$H134*AA134</f>
        <v>0</v>
      </c>
      <c r="AC134" s="250"/>
      <c r="AD134" s="227">
        <f t="shared" ref="AD134" si="1492">$H134*AC134</f>
        <v>0</v>
      </c>
      <c r="AE134" s="250"/>
      <c r="AF134" s="227">
        <f t="shared" ref="AF134" si="1493">$H134*AE134</f>
        <v>0</v>
      </c>
      <c r="AG134" s="250"/>
      <c r="AH134" s="227">
        <f t="shared" ref="AH134" si="1494">$H134*AG134</f>
        <v>0</v>
      </c>
      <c r="AI134" s="250"/>
      <c r="AJ134" s="227">
        <f t="shared" ref="AJ134" si="1495">$H134*AI134</f>
        <v>0</v>
      </c>
      <c r="AK134" s="250"/>
      <c r="AL134" s="227">
        <f t="shared" ref="AL134" si="1496">$H134*AK134</f>
        <v>0</v>
      </c>
      <c r="AM134" s="250"/>
      <c r="AN134" s="227">
        <f t="shared" ref="AN134" si="1497">$H134*AM134</f>
        <v>0</v>
      </c>
      <c r="AO134" s="250"/>
      <c r="AP134" s="227">
        <f t="shared" ref="AP134" si="1498">$H134*AO134</f>
        <v>0</v>
      </c>
      <c r="AQ134" s="250"/>
      <c r="AR134" s="227">
        <f t="shared" ref="AR134" si="1499">$H134*AQ134</f>
        <v>0</v>
      </c>
      <c r="AS134" s="250"/>
      <c r="AT134" s="227">
        <f t="shared" ref="AT134" si="1500">$H134*AS134</f>
        <v>0</v>
      </c>
      <c r="AU134" s="250"/>
      <c r="AV134" s="227">
        <f t="shared" ref="AV134" si="1501">$H134*AU134</f>
        <v>0</v>
      </c>
      <c r="AW134" s="250"/>
      <c r="AX134" s="227">
        <f t="shared" ref="AX134" si="1502">$H134*AW134</f>
        <v>0</v>
      </c>
      <c r="AY134" s="250"/>
      <c r="AZ134" s="227">
        <f t="shared" ref="AZ134" si="1503">$H134*AY134</f>
        <v>0</v>
      </c>
      <c r="BA134" s="250"/>
      <c r="BB134" s="227">
        <f t="shared" ref="BB134" si="1504">$H134*BA134</f>
        <v>0</v>
      </c>
      <c r="BC134" s="250"/>
      <c r="BD134" s="227">
        <f t="shared" ref="BD134" si="1505">$H134*BC134</f>
        <v>0</v>
      </c>
      <c r="BE134" s="250"/>
      <c r="BF134" s="227">
        <f t="shared" ref="BF134" si="1506">$H134*BE134</f>
        <v>0</v>
      </c>
      <c r="BG134" s="250"/>
      <c r="BH134" s="227">
        <f t="shared" ref="BH134" si="1507">$H134*BG134</f>
        <v>0</v>
      </c>
      <c r="BI134" s="250"/>
      <c r="BJ134" s="227">
        <f t="shared" ref="BJ134" si="1508">$H134*BI134</f>
        <v>0</v>
      </c>
      <c r="BK134" s="250"/>
      <c r="BL134" s="227">
        <f t="shared" ref="BL134" si="1509">$H134*BK134</f>
        <v>0</v>
      </c>
      <c r="BM134" s="250"/>
      <c r="BN134" s="227">
        <f t="shared" ref="BN134" si="1510">$H134*BM134</f>
        <v>0</v>
      </c>
      <c r="BO134" s="250"/>
      <c r="BP134" s="228">
        <f t="shared" si="1441"/>
        <v>0</v>
      </c>
      <c r="BU134" s="281"/>
      <c r="BV134" s="283"/>
      <c r="BW134" s="291"/>
      <c r="BX134" s="281"/>
      <c r="BY134" s="279"/>
      <c r="BZ134" s="205"/>
      <c r="CA134" s="206" t="str">
        <f t="shared" si="1482"/>
        <v/>
      </c>
      <c r="CB134" s="247"/>
      <c r="CC134" s="250"/>
      <c r="CD134" s="227">
        <f t="shared" si="1442"/>
        <v>0</v>
      </c>
      <c r="CE134" s="250"/>
      <c r="CF134" s="227">
        <f t="shared" si="1443"/>
        <v>0</v>
      </c>
      <c r="CG134" s="250"/>
      <c r="CH134" s="227">
        <f t="shared" si="1444"/>
        <v>0</v>
      </c>
      <c r="CI134" s="250"/>
      <c r="CJ134" s="227">
        <f t="shared" si="1445"/>
        <v>0</v>
      </c>
      <c r="CK134" s="250"/>
      <c r="CL134" s="227">
        <f t="shared" si="1446"/>
        <v>0</v>
      </c>
      <c r="CM134" s="250"/>
      <c r="CN134" s="227">
        <f t="shared" si="1447"/>
        <v>0</v>
      </c>
      <c r="CO134" s="250"/>
      <c r="CP134" s="227">
        <f t="shared" si="1448"/>
        <v>0</v>
      </c>
      <c r="CQ134" s="250"/>
      <c r="CR134" s="227">
        <f t="shared" si="1449"/>
        <v>0</v>
      </c>
      <c r="CS134" s="250"/>
      <c r="CT134" s="227">
        <f t="shared" si="1450"/>
        <v>0</v>
      </c>
      <c r="CU134" s="250"/>
      <c r="CV134" s="228">
        <f t="shared" si="1451"/>
        <v>0</v>
      </c>
    </row>
    <row r="135" spans="1:101" ht="21" customHeight="1" x14ac:dyDescent="0.55000000000000004">
      <c r="A135" s="202"/>
      <c r="B135" s="203"/>
      <c r="C135" s="203"/>
      <c r="D135" s="204"/>
      <c r="E135" s="279"/>
      <c r="F135" s="205"/>
      <c r="G135" s="206" t="str">
        <f t="shared" si="1452"/>
        <v/>
      </c>
      <c r="H135" s="247"/>
      <c r="I135" s="250"/>
      <c r="J135" s="227">
        <f t="shared" si="1453"/>
        <v>0</v>
      </c>
      <c r="K135" s="250"/>
      <c r="L135" s="227">
        <f t="shared" ref="L135" si="1511">$H135*K135</f>
        <v>0</v>
      </c>
      <c r="M135" s="250"/>
      <c r="N135" s="227">
        <f t="shared" ref="N135" si="1512">$H135*M135</f>
        <v>0</v>
      </c>
      <c r="O135" s="250"/>
      <c r="P135" s="227">
        <f t="shared" ref="P135" si="1513">$H135*O135</f>
        <v>0</v>
      </c>
      <c r="Q135" s="250"/>
      <c r="R135" s="227">
        <f t="shared" ref="R135" si="1514">$H135*Q135</f>
        <v>0</v>
      </c>
      <c r="S135" s="250"/>
      <c r="T135" s="227">
        <f t="shared" ref="T135" si="1515">$H135*S135</f>
        <v>0</v>
      </c>
      <c r="U135" s="250"/>
      <c r="V135" s="227">
        <f t="shared" ref="V135" si="1516">$H135*U135</f>
        <v>0</v>
      </c>
      <c r="W135" s="250"/>
      <c r="X135" s="227">
        <f t="shared" ref="X135" si="1517">$H135*W135</f>
        <v>0</v>
      </c>
      <c r="Y135" s="250"/>
      <c r="Z135" s="227">
        <f t="shared" ref="Z135" si="1518">$H135*Y135</f>
        <v>0</v>
      </c>
      <c r="AA135" s="250"/>
      <c r="AB135" s="227">
        <f t="shared" ref="AB135" si="1519">$H135*AA135</f>
        <v>0</v>
      </c>
      <c r="AC135" s="250"/>
      <c r="AD135" s="227">
        <f t="shared" ref="AD135" si="1520">$H135*AC135</f>
        <v>0</v>
      </c>
      <c r="AE135" s="250"/>
      <c r="AF135" s="227">
        <f t="shared" ref="AF135" si="1521">$H135*AE135</f>
        <v>0</v>
      </c>
      <c r="AG135" s="250"/>
      <c r="AH135" s="227">
        <f t="shared" ref="AH135" si="1522">$H135*AG135</f>
        <v>0</v>
      </c>
      <c r="AI135" s="250"/>
      <c r="AJ135" s="227">
        <f t="shared" ref="AJ135" si="1523">$H135*AI135</f>
        <v>0</v>
      </c>
      <c r="AK135" s="250"/>
      <c r="AL135" s="227">
        <f t="shared" ref="AL135" si="1524">$H135*AK135</f>
        <v>0</v>
      </c>
      <c r="AM135" s="250"/>
      <c r="AN135" s="227">
        <f t="shared" ref="AN135" si="1525">$H135*AM135</f>
        <v>0</v>
      </c>
      <c r="AO135" s="250"/>
      <c r="AP135" s="227">
        <f t="shared" ref="AP135" si="1526">$H135*AO135</f>
        <v>0</v>
      </c>
      <c r="AQ135" s="250"/>
      <c r="AR135" s="227">
        <f t="shared" ref="AR135" si="1527">$H135*AQ135</f>
        <v>0</v>
      </c>
      <c r="AS135" s="250"/>
      <c r="AT135" s="227">
        <f t="shared" ref="AT135" si="1528">$H135*AS135</f>
        <v>0</v>
      </c>
      <c r="AU135" s="250"/>
      <c r="AV135" s="227">
        <f t="shared" ref="AV135" si="1529">$H135*AU135</f>
        <v>0</v>
      </c>
      <c r="AW135" s="250"/>
      <c r="AX135" s="227">
        <f t="shared" ref="AX135" si="1530">$H135*AW135</f>
        <v>0</v>
      </c>
      <c r="AY135" s="250"/>
      <c r="AZ135" s="227">
        <f t="shared" ref="AZ135" si="1531">$H135*AY135</f>
        <v>0</v>
      </c>
      <c r="BA135" s="250"/>
      <c r="BB135" s="227">
        <f t="shared" ref="BB135" si="1532">$H135*BA135</f>
        <v>0</v>
      </c>
      <c r="BC135" s="250"/>
      <c r="BD135" s="227">
        <f t="shared" ref="BD135" si="1533">$H135*BC135</f>
        <v>0</v>
      </c>
      <c r="BE135" s="250"/>
      <c r="BF135" s="227">
        <f t="shared" ref="BF135" si="1534">$H135*BE135</f>
        <v>0</v>
      </c>
      <c r="BG135" s="250"/>
      <c r="BH135" s="227">
        <f t="shared" ref="BH135" si="1535">$H135*BG135</f>
        <v>0</v>
      </c>
      <c r="BI135" s="250"/>
      <c r="BJ135" s="227">
        <f t="shared" ref="BJ135" si="1536">$H135*BI135</f>
        <v>0</v>
      </c>
      <c r="BK135" s="250"/>
      <c r="BL135" s="227">
        <f t="shared" ref="BL135" si="1537">$H135*BK135</f>
        <v>0</v>
      </c>
      <c r="BM135" s="250"/>
      <c r="BN135" s="227">
        <f t="shared" ref="BN135" si="1538">$H135*BM135</f>
        <v>0</v>
      </c>
      <c r="BO135" s="250"/>
      <c r="BP135" s="228">
        <f t="shared" si="1441"/>
        <v>0</v>
      </c>
      <c r="BU135" s="281"/>
      <c r="BV135" s="283"/>
      <c r="BW135" s="291"/>
      <c r="BX135" s="281"/>
      <c r="BY135" s="279"/>
      <c r="BZ135" s="205"/>
      <c r="CA135" s="206" t="str">
        <f t="shared" si="1482"/>
        <v/>
      </c>
      <c r="CB135" s="247"/>
      <c r="CC135" s="250"/>
      <c r="CD135" s="227">
        <f t="shared" si="1442"/>
        <v>0</v>
      </c>
      <c r="CE135" s="250"/>
      <c r="CF135" s="227">
        <f t="shared" si="1443"/>
        <v>0</v>
      </c>
      <c r="CG135" s="250"/>
      <c r="CH135" s="227">
        <f t="shared" si="1444"/>
        <v>0</v>
      </c>
      <c r="CI135" s="250"/>
      <c r="CJ135" s="227">
        <f t="shared" si="1445"/>
        <v>0</v>
      </c>
      <c r="CK135" s="250"/>
      <c r="CL135" s="227">
        <f t="shared" si="1446"/>
        <v>0</v>
      </c>
      <c r="CM135" s="250"/>
      <c r="CN135" s="227">
        <f t="shared" si="1447"/>
        <v>0</v>
      </c>
      <c r="CO135" s="250"/>
      <c r="CP135" s="227">
        <f t="shared" si="1448"/>
        <v>0</v>
      </c>
      <c r="CQ135" s="250"/>
      <c r="CR135" s="227">
        <f t="shared" si="1449"/>
        <v>0</v>
      </c>
      <c r="CS135" s="250"/>
      <c r="CT135" s="227">
        <f t="shared" si="1450"/>
        <v>0</v>
      </c>
      <c r="CU135" s="250"/>
      <c r="CV135" s="228">
        <f t="shared" si="1451"/>
        <v>0</v>
      </c>
    </row>
    <row r="136" spans="1:101" ht="21" customHeight="1" x14ac:dyDescent="0.55000000000000004">
      <c r="A136" s="202"/>
      <c r="B136" s="203"/>
      <c r="C136" s="203"/>
      <c r="D136" s="204"/>
      <c r="E136" s="279"/>
      <c r="F136" s="205"/>
      <c r="G136" s="206" t="str">
        <f t="shared" si="1452"/>
        <v/>
      </c>
      <c r="H136" s="247"/>
      <c r="I136" s="250"/>
      <c r="J136" s="227">
        <f t="shared" si="1453"/>
        <v>0</v>
      </c>
      <c r="K136" s="250"/>
      <c r="L136" s="227">
        <f t="shared" ref="L136" si="1539">$H136*K136</f>
        <v>0</v>
      </c>
      <c r="M136" s="250"/>
      <c r="N136" s="227">
        <f t="shared" ref="N136" si="1540">$H136*M136</f>
        <v>0</v>
      </c>
      <c r="O136" s="250"/>
      <c r="P136" s="227">
        <f t="shared" ref="P136" si="1541">$H136*O136</f>
        <v>0</v>
      </c>
      <c r="Q136" s="250"/>
      <c r="R136" s="227">
        <f t="shared" ref="R136" si="1542">$H136*Q136</f>
        <v>0</v>
      </c>
      <c r="S136" s="250"/>
      <c r="T136" s="227">
        <f t="shared" ref="T136" si="1543">$H136*S136</f>
        <v>0</v>
      </c>
      <c r="U136" s="250"/>
      <c r="V136" s="227">
        <f t="shared" ref="V136" si="1544">$H136*U136</f>
        <v>0</v>
      </c>
      <c r="W136" s="250"/>
      <c r="X136" s="227">
        <f t="shared" ref="X136" si="1545">$H136*W136</f>
        <v>0</v>
      </c>
      <c r="Y136" s="250"/>
      <c r="Z136" s="227">
        <f t="shared" ref="Z136" si="1546">$H136*Y136</f>
        <v>0</v>
      </c>
      <c r="AA136" s="250"/>
      <c r="AB136" s="227">
        <f t="shared" ref="AB136" si="1547">$H136*AA136</f>
        <v>0</v>
      </c>
      <c r="AC136" s="250"/>
      <c r="AD136" s="227">
        <f t="shared" ref="AD136" si="1548">$H136*AC136</f>
        <v>0</v>
      </c>
      <c r="AE136" s="250"/>
      <c r="AF136" s="227">
        <f t="shared" ref="AF136" si="1549">$H136*AE136</f>
        <v>0</v>
      </c>
      <c r="AG136" s="250"/>
      <c r="AH136" s="227">
        <f t="shared" ref="AH136" si="1550">$H136*AG136</f>
        <v>0</v>
      </c>
      <c r="AI136" s="250"/>
      <c r="AJ136" s="227">
        <f t="shared" ref="AJ136" si="1551">$H136*AI136</f>
        <v>0</v>
      </c>
      <c r="AK136" s="250"/>
      <c r="AL136" s="227">
        <f t="shared" ref="AL136" si="1552">$H136*AK136</f>
        <v>0</v>
      </c>
      <c r="AM136" s="250"/>
      <c r="AN136" s="227">
        <f t="shared" ref="AN136" si="1553">$H136*AM136</f>
        <v>0</v>
      </c>
      <c r="AO136" s="250"/>
      <c r="AP136" s="227">
        <f t="shared" ref="AP136" si="1554">$H136*AO136</f>
        <v>0</v>
      </c>
      <c r="AQ136" s="250"/>
      <c r="AR136" s="227">
        <f t="shared" ref="AR136" si="1555">$H136*AQ136</f>
        <v>0</v>
      </c>
      <c r="AS136" s="250"/>
      <c r="AT136" s="227">
        <f t="shared" ref="AT136" si="1556">$H136*AS136</f>
        <v>0</v>
      </c>
      <c r="AU136" s="250"/>
      <c r="AV136" s="227">
        <f t="shared" ref="AV136" si="1557">$H136*AU136</f>
        <v>0</v>
      </c>
      <c r="AW136" s="250"/>
      <c r="AX136" s="227">
        <f t="shared" ref="AX136" si="1558">$H136*AW136</f>
        <v>0</v>
      </c>
      <c r="AY136" s="250"/>
      <c r="AZ136" s="227">
        <f t="shared" ref="AZ136" si="1559">$H136*AY136</f>
        <v>0</v>
      </c>
      <c r="BA136" s="250"/>
      <c r="BB136" s="227">
        <f t="shared" ref="BB136" si="1560">$H136*BA136</f>
        <v>0</v>
      </c>
      <c r="BC136" s="250"/>
      <c r="BD136" s="227">
        <f t="shared" ref="BD136" si="1561">$H136*BC136</f>
        <v>0</v>
      </c>
      <c r="BE136" s="250"/>
      <c r="BF136" s="227">
        <f t="shared" ref="BF136" si="1562">$H136*BE136</f>
        <v>0</v>
      </c>
      <c r="BG136" s="250"/>
      <c r="BH136" s="227">
        <f t="shared" ref="BH136" si="1563">$H136*BG136</f>
        <v>0</v>
      </c>
      <c r="BI136" s="250"/>
      <c r="BJ136" s="227">
        <f t="shared" ref="BJ136" si="1564">$H136*BI136</f>
        <v>0</v>
      </c>
      <c r="BK136" s="250"/>
      <c r="BL136" s="227">
        <f t="shared" ref="BL136" si="1565">$H136*BK136</f>
        <v>0</v>
      </c>
      <c r="BM136" s="250"/>
      <c r="BN136" s="227">
        <f t="shared" ref="BN136" si="1566">$H136*BM136</f>
        <v>0</v>
      </c>
      <c r="BO136" s="250"/>
      <c r="BP136" s="228">
        <f t="shared" si="1441"/>
        <v>0</v>
      </c>
      <c r="BU136" s="281"/>
      <c r="BV136" s="283"/>
      <c r="BW136" s="291"/>
      <c r="BX136" s="281"/>
      <c r="BY136" s="279"/>
      <c r="BZ136" s="205"/>
      <c r="CA136" s="206" t="str">
        <f t="shared" si="1482"/>
        <v/>
      </c>
      <c r="CB136" s="247"/>
      <c r="CC136" s="250"/>
      <c r="CD136" s="227">
        <f t="shared" si="1442"/>
        <v>0</v>
      </c>
      <c r="CE136" s="250"/>
      <c r="CF136" s="227">
        <f t="shared" si="1443"/>
        <v>0</v>
      </c>
      <c r="CG136" s="250"/>
      <c r="CH136" s="227">
        <f t="shared" si="1444"/>
        <v>0</v>
      </c>
      <c r="CI136" s="250"/>
      <c r="CJ136" s="227">
        <f t="shared" si="1445"/>
        <v>0</v>
      </c>
      <c r="CK136" s="250"/>
      <c r="CL136" s="227">
        <f t="shared" si="1446"/>
        <v>0</v>
      </c>
      <c r="CM136" s="250"/>
      <c r="CN136" s="227">
        <f t="shared" si="1447"/>
        <v>0</v>
      </c>
      <c r="CO136" s="250"/>
      <c r="CP136" s="227">
        <f t="shared" si="1448"/>
        <v>0</v>
      </c>
      <c r="CQ136" s="250"/>
      <c r="CR136" s="227">
        <f t="shared" si="1449"/>
        <v>0</v>
      </c>
      <c r="CS136" s="250"/>
      <c r="CT136" s="227">
        <f t="shared" si="1450"/>
        <v>0</v>
      </c>
      <c r="CU136" s="250"/>
      <c r="CV136" s="228">
        <f t="shared" si="1451"/>
        <v>0</v>
      </c>
    </row>
    <row r="137" spans="1:101" ht="21" customHeight="1" x14ac:dyDescent="0.55000000000000004">
      <c r="A137" s="202"/>
      <c r="B137" s="203"/>
      <c r="C137" s="203"/>
      <c r="D137" s="204"/>
      <c r="E137" s="279"/>
      <c r="F137" s="205"/>
      <c r="G137" s="206" t="str">
        <f t="shared" si="1452"/>
        <v/>
      </c>
      <c r="H137" s="247"/>
      <c r="I137" s="250"/>
      <c r="J137" s="227">
        <f t="shared" si="1453"/>
        <v>0</v>
      </c>
      <c r="K137" s="250"/>
      <c r="L137" s="227">
        <f t="shared" ref="L137" si="1567">$H137*K137</f>
        <v>0</v>
      </c>
      <c r="M137" s="250"/>
      <c r="N137" s="227">
        <f t="shared" ref="N137" si="1568">$H137*M137</f>
        <v>0</v>
      </c>
      <c r="O137" s="250"/>
      <c r="P137" s="227">
        <f t="shared" ref="P137" si="1569">$H137*O137</f>
        <v>0</v>
      </c>
      <c r="Q137" s="250"/>
      <c r="R137" s="227">
        <f t="shared" ref="R137" si="1570">$H137*Q137</f>
        <v>0</v>
      </c>
      <c r="S137" s="250"/>
      <c r="T137" s="227">
        <f t="shared" ref="T137" si="1571">$H137*S137</f>
        <v>0</v>
      </c>
      <c r="U137" s="250"/>
      <c r="V137" s="227">
        <f t="shared" ref="V137" si="1572">$H137*U137</f>
        <v>0</v>
      </c>
      <c r="W137" s="250"/>
      <c r="X137" s="227">
        <f t="shared" ref="X137" si="1573">$H137*W137</f>
        <v>0</v>
      </c>
      <c r="Y137" s="250"/>
      <c r="Z137" s="227">
        <f t="shared" ref="Z137" si="1574">$H137*Y137</f>
        <v>0</v>
      </c>
      <c r="AA137" s="250"/>
      <c r="AB137" s="227">
        <f t="shared" ref="AB137" si="1575">$H137*AA137</f>
        <v>0</v>
      </c>
      <c r="AC137" s="250"/>
      <c r="AD137" s="227">
        <f t="shared" ref="AD137" si="1576">$H137*AC137</f>
        <v>0</v>
      </c>
      <c r="AE137" s="250"/>
      <c r="AF137" s="227">
        <f t="shared" ref="AF137" si="1577">$H137*AE137</f>
        <v>0</v>
      </c>
      <c r="AG137" s="250"/>
      <c r="AH137" s="227">
        <f t="shared" ref="AH137" si="1578">$H137*AG137</f>
        <v>0</v>
      </c>
      <c r="AI137" s="250"/>
      <c r="AJ137" s="227">
        <f t="shared" ref="AJ137" si="1579">$H137*AI137</f>
        <v>0</v>
      </c>
      <c r="AK137" s="250"/>
      <c r="AL137" s="227">
        <f t="shared" ref="AL137" si="1580">$H137*AK137</f>
        <v>0</v>
      </c>
      <c r="AM137" s="250"/>
      <c r="AN137" s="227">
        <f t="shared" ref="AN137" si="1581">$H137*AM137</f>
        <v>0</v>
      </c>
      <c r="AO137" s="250"/>
      <c r="AP137" s="227">
        <f t="shared" ref="AP137" si="1582">$H137*AO137</f>
        <v>0</v>
      </c>
      <c r="AQ137" s="250"/>
      <c r="AR137" s="227">
        <f t="shared" ref="AR137" si="1583">$H137*AQ137</f>
        <v>0</v>
      </c>
      <c r="AS137" s="250"/>
      <c r="AT137" s="227">
        <f t="shared" ref="AT137" si="1584">$H137*AS137</f>
        <v>0</v>
      </c>
      <c r="AU137" s="250"/>
      <c r="AV137" s="227">
        <f t="shared" ref="AV137" si="1585">$H137*AU137</f>
        <v>0</v>
      </c>
      <c r="AW137" s="250"/>
      <c r="AX137" s="227">
        <f t="shared" ref="AX137" si="1586">$H137*AW137</f>
        <v>0</v>
      </c>
      <c r="AY137" s="250"/>
      <c r="AZ137" s="227">
        <f t="shared" ref="AZ137" si="1587">$H137*AY137</f>
        <v>0</v>
      </c>
      <c r="BA137" s="250"/>
      <c r="BB137" s="227">
        <f t="shared" ref="BB137" si="1588">$H137*BA137</f>
        <v>0</v>
      </c>
      <c r="BC137" s="250"/>
      <c r="BD137" s="227">
        <f t="shared" ref="BD137" si="1589">$H137*BC137</f>
        <v>0</v>
      </c>
      <c r="BE137" s="250"/>
      <c r="BF137" s="227">
        <f t="shared" ref="BF137" si="1590">$H137*BE137</f>
        <v>0</v>
      </c>
      <c r="BG137" s="250"/>
      <c r="BH137" s="227">
        <f t="shared" ref="BH137" si="1591">$H137*BG137</f>
        <v>0</v>
      </c>
      <c r="BI137" s="250"/>
      <c r="BJ137" s="227">
        <f t="shared" ref="BJ137" si="1592">$H137*BI137</f>
        <v>0</v>
      </c>
      <c r="BK137" s="250"/>
      <c r="BL137" s="227">
        <f t="shared" ref="BL137" si="1593">$H137*BK137</f>
        <v>0</v>
      </c>
      <c r="BM137" s="250"/>
      <c r="BN137" s="227">
        <f t="shared" ref="BN137" si="1594">$H137*BM137</f>
        <v>0</v>
      </c>
      <c r="BO137" s="250"/>
      <c r="BP137" s="228">
        <f t="shared" si="1441"/>
        <v>0</v>
      </c>
      <c r="BU137" s="281"/>
      <c r="BV137" s="283"/>
      <c r="BW137" s="291"/>
      <c r="BX137" s="281"/>
      <c r="BY137" s="279"/>
      <c r="BZ137" s="205"/>
      <c r="CA137" s="206" t="str">
        <f t="shared" si="1482"/>
        <v/>
      </c>
      <c r="CB137" s="247"/>
      <c r="CC137" s="250"/>
      <c r="CD137" s="227">
        <f t="shared" si="1442"/>
        <v>0</v>
      </c>
      <c r="CE137" s="250"/>
      <c r="CF137" s="227">
        <f t="shared" si="1443"/>
        <v>0</v>
      </c>
      <c r="CG137" s="250"/>
      <c r="CH137" s="227">
        <f t="shared" si="1444"/>
        <v>0</v>
      </c>
      <c r="CI137" s="250"/>
      <c r="CJ137" s="227">
        <f t="shared" si="1445"/>
        <v>0</v>
      </c>
      <c r="CK137" s="250"/>
      <c r="CL137" s="227">
        <f t="shared" si="1446"/>
        <v>0</v>
      </c>
      <c r="CM137" s="250"/>
      <c r="CN137" s="227">
        <f t="shared" si="1447"/>
        <v>0</v>
      </c>
      <c r="CO137" s="250"/>
      <c r="CP137" s="227">
        <f t="shared" si="1448"/>
        <v>0</v>
      </c>
      <c r="CQ137" s="250"/>
      <c r="CR137" s="227">
        <f t="shared" si="1449"/>
        <v>0</v>
      </c>
      <c r="CS137" s="250"/>
      <c r="CT137" s="227">
        <f t="shared" si="1450"/>
        <v>0</v>
      </c>
      <c r="CU137" s="250"/>
      <c r="CV137" s="228">
        <f t="shared" si="1451"/>
        <v>0</v>
      </c>
    </row>
    <row r="138" spans="1:101" ht="21" customHeight="1" x14ac:dyDescent="0.55000000000000004">
      <c r="A138" s="202"/>
      <c r="B138" s="203"/>
      <c r="C138" s="203"/>
      <c r="D138" s="204"/>
      <c r="E138" s="279"/>
      <c r="F138" s="205"/>
      <c r="G138" s="206" t="str">
        <f t="shared" si="1452"/>
        <v/>
      </c>
      <c r="H138" s="247"/>
      <c r="I138" s="250"/>
      <c r="J138" s="227">
        <f t="shared" si="1453"/>
        <v>0</v>
      </c>
      <c r="K138" s="250"/>
      <c r="L138" s="227">
        <f t="shared" ref="L138" si="1595">$H138*K138</f>
        <v>0</v>
      </c>
      <c r="M138" s="250"/>
      <c r="N138" s="227">
        <f t="shared" ref="N138" si="1596">$H138*M138</f>
        <v>0</v>
      </c>
      <c r="O138" s="250"/>
      <c r="P138" s="227">
        <f t="shared" ref="P138" si="1597">$H138*O138</f>
        <v>0</v>
      </c>
      <c r="Q138" s="250"/>
      <c r="R138" s="227">
        <f t="shared" ref="R138" si="1598">$H138*Q138</f>
        <v>0</v>
      </c>
      <c r="S138" s="250"/>
      <c r="T138" s="227">
        <f t="shared" ref="T138" si="1599">$H138*S138</f>
        <v>0</v>
      </c>
      <c r="U138" s="250"/>
      <c r="V138" s="227">
        <f t="shared" ref="V138" si="1600">$H138*U138</f>
        <v>0</v>
      </c>
      <c r="W138" s="250"/>
      <c r="X138" s="227">
        <f t="shared" ref="X138" si="1601">$H138*W138</f>
        <v>0</v>
      </c>
      <c r="Y138" s="250"/>
      <c r="Z138" s="227">
        <f t="shared" ref="Z138" si="1602">$H138*Y138</f>
        <v>0</v>
      </c>
      <c r="AA138" s="250"/>
      <c r="AB138" s="227">
        <f t="shared" ref="AB138" si="1603">$H138*AA138</f>
        <v>0</v>
      </c>
      <c r="AC138" s="250"/>
      <c r="AD138" s="227">
        <f t="shared" ref="AD138" si="1604">$H138*AC138</f>
        <v>0</v>
      </c>
      <c r="AE138" s="250"/>
      <c r="AF138" s="227">
        <f t="shared" ref="AF138" si="1605">$H138*AE138</f>
        <v>0</v>
      </c>
      <c r="AG138" s="250"/>
      <c r="AH138" s="227">
        <f t="shared" ref="AH138" si="1606">$H138*AG138</f>
        <v>0</v>
      </c>
      <c r="AI138" s="250"/>
      <c r="AJ138" s="227">
        <f t="shared" ref="AJ138" si="1607">$H138*AI138</f>
        <v>0</v>
      </c>
      <c r="AK138" s="250"/>
      <c r="AL138" s="227">
        <f t="shared" ref="AL138" si="1608">$H138*AK138</f>
        <v>0</v>
      </c>
      <c r="AM138" s="250"/>
      <c r="AN138" s="227">
        <f t="shared" ref="AN138" si="1609">$H138*AM138</f>
        <v>0</v>
      </c>
      <c r="AO138" s="250"/>
      <c r="AP138" s="227">
        <f t="shared" ref="AP138" si="1610">$H138*AO138</f>
        <v>0</v>
      </c>
      <c r="AQ138" s="250"/>
      <c r="AR138" s="227">
        <f t="shared" ref="AR138" si="1611">$H138*AQ138</f>
        <v>0</v>
      </c>
      <c r="AS138" s="250"/>
      <c r="AT138" s="227">
        <f t="shared" ref="AT138" si="1612">$H138*AS138</f>
        <v>0</v>
      </c>
      <c r="AU138" s="250"/>
      <c r="AV138" s="227">
        <f t="shared" ref="AV138" si="1613">$H138*AU138</f>
        <v>0</v>
      </c>
      <c r="AW138" s="250"/>
      <c r="AX138" s="227">
        <f t="shared" ref="AX138" si="1614">$H138*AW138</f>
        <v>0</v>
      </c>
      <c r="AY138" s="250"/>
      <c r="AZ138" s="227">
        <f t="shared" ref="AZ138" si="1615">$H138*AY138</f>
        <v>0</v>
      </c>
      <c r="BA138" s="250"/>
      <c r="BB138" s="227">
        <f t="shared" ref="BB138" si="1616">$H138*BA138</f>
        <v>0</v>
      </c>
      <c r="BC138" s="250"/>
      <c r="BD138" s="227">
        <f t="shared" ref="BD138" si="1617">$H138*BC138</f>
        <v>0</v>
      </c>
      <c r="BE138" s="250"/>
      <c r="BF138" s="227">
        <f t="shared" ref="BF138" si="1618">$H138*BE138</f>
        <v>0</v>
      </c>
      <c r="BG138" s="250"/>
      <c r="BH138" s="227">
        <f t="shared" ref="BH138" si="1619">$H138*BG138</f>
        <v>0</v>
      </c>
      <c r="BI138" s="250"/>
      <c r="BJ138" s="227">
        <f t="shared" ref="BJ138" si="1620">$H138*BI138</f>
        <v>0</v>
      </c>
      <c r="BK138" s="250"/>
      <c r="BL138" s="227">
        <f t="shared" ref="BL138" si="1621">$H138*BK138</f>
        <v>0</v>
      </c>
      <c r="BM138" s="250"/>
      <c r="BN138" s="227">
        <f t="shared" ref="BN138" si="1622">$H138*BM138</f>
        <v>0</v>
      </c>
      <c r="BO138" s="250"/>
      <c r="BP138" s="228">
        <f t="shared" si="1441"/>
        <v>0</v>
      </c>
      <c r="BU138" s="281"/>
      <c r="BV138" s="283"/>
      <c r="BW138" s="291"/>
      <c r="BX138" s="281"/>
      <c r="BY138" s="279"/>
      <c r="BZ138" s="205"/>
      <c r="CA138" s="206" t="str">
        <f t="shared" si="1482"/>
        <v/>
      </c>
      <c r="CB138" s="247"/>
      <c r="CC138" s="250"/>
      <c r="CD138" s="227">
        <f t="shared" si="1442"/>
        <v>0</v>
      </c>
      <c r="CE138" s="250"/>
      <c r="CF138" s="227">
        <f t="shared" si="1443"/>
        <v>0</v>
      </c>
      <c r="CG138" s="250"/>
      <c r="CH138" s="227">
        <f t="shared" si="1444"/>
        <v>0</v>
      </c>
      <c r="CI138" s="250"/>
      <c r="CJ138" s="227">
        <f t="shared" si="1445"/>
        <v>0</v>
      </c>
      <c r="CK138" s="250"/>
      <c r="CL138" s="227">
        <f t="shared" si="1446"/>
        <v>0</v>
      </c>
      <c r="CM138" s="250"/>
      <c r="CN138" s="227">
        <f t="shared" si="1447"/>
        <v>0</v>
      </c>
      <c r="CO138" s="250"/>
      <c r="CP138" s="227">
        <f t="shared" si="1448"/>
        <v>0</v>
      </c>
      <c r="CQ138" s="250"/>
      <c r="CR138" s="227">
        <f t="shared" si="1449"/>
        <v>0</v>
      </c>
      <c r="CS138" s="250"/>
      <c r="CT138" s="227">
        <f t="shared" si="1450"/>
        <v>0</v>
      </c>
      <c r="CU138" s="250"/>
      <c r="CV138" s="228">
        <f t="shared" si="1451"/>
        <v>0</v>
      </c>
    </row>
    <row r="139" spans="1:101" ht="21" customHeight="1" x14ac:dyDescent="0.55000000000000004">
      <c r="A139" s="202"/>
      <c r="B139" s="203"/>
      <c r="C139" s="203"/>
      <c r="D139" s="204"/>
      <c r="E139" s="279"/>
      <c r="F139" s="205"/>
      <c r="G139" s="206" t="str">
        <f t="shared" si="1452"/>
        <v/>
      </c>
      <c r="H139" s="247"/>
      <c r="I139" s="250"/>
      <c r="J139" s="227">
        <f t="shared" si="1453"/>
        <v>0</v>
      </c>
      <c r="K139" s="250"/>
      <c r="L139" s="227">
        <f t="shared" ref="L139" si="1623">$H139*K139</f>
        <v>0</v>
      </c>
      <c r="M139" s="250"/>
      <c r="N139" s="227">
        <f t="shared" ref="N139" si="1624">$H139*M139</f>
        <v>0</v>
      </c>
      <c r="O139" s="250"/>
      <c r="P139" s="227">
        <f t="shared" ref="P139" si="1625">$H139*O139</f>
        <v>0</v>
      </c>
      <c r="Q139" s="250"/>
      <c r="R139" s="227">
        <f t="shared" ref="R139" si="1626">$H139*Q139</f>
        <v>0</v>
      </c>
      <c r="S139" s="250"/>
      <c r="T139" s="227">
        <f t="shared" ref="T139" si="1627">$H139*S139</f>
        <v>0</v>
      </c>
      <c r="U139" s="250"/>
      <c r="V139" s="227">
        <f t="shared" ref="V139" si="1628">$H139*U139</f>
        <v>0</v>
      </c>
      <c r="W139" s="250"/>
      <c r="X139" s="227">
        <f t="shared" ref="X139" si="1629">$H139*W139</f>
        <v>0</v>
      </c>
      <c r="Y139" s="250"/>
      <c r="Z139" s="227">
        <f t="shared" ref="Z139" si="1630">$H139*Y139</f>
        <v>0</v>
      </c>
      <c r="AA139" s="250"/>
      <c r="AB139" s="227">
        <f t="shared" ref="AB139" si="1631">$H139*AA139</f>
        <v>0</v>
      </c>
      <c r="AC139" s="250"/>
      <c r="AD139" s="227">
        <f t="shared" ref="AD139" si="1632">$H139*AC139</f>
        <v>0</v>
      </c>
      <c r="AE139" s="250"/>
      <c r="AF139" s="227">
        <f t="shared" ref="AF139" si="1633">$H139*AE139</f>
        <v>0</v>
      </c>
      <c r="AG139" s="250"/>
      <c r="AH139" s="227">
        <f t="shared" ref="AH139" si="1634">$H139*AG139</f>
        <v>0</v>
      </c>
      <c r="AI139" s="250"/>
      <c r="AJ139" s="227">
        <f t="shared" ref="AJ139" si="1635">$H139*AI139</f>
        <v>0</v>
      </c>
      <c r="AK139" s="250"/>
      <c r="AL139" s="227">
        <f t="shared" ref="AL139" si="1636">$H139*AK139</f>
        <v>0</v>
      </c>
      <c r="AM139" s="250"/>
      <c r="AN139" s="227">
        <f t="shared" ref="AN139" si="1637">$H139*AM139</f>
        <v>0</v>
      </c>
      <c r="AO139" s="250"/>
      <c r="AP139" s="227">
        <f t="shared" ref="AP139" si="1638">$H139*AO139</f>
        <v>0</v>
      </c>
      <c r="AQ139" s="250"/>
      <c r="AR139" s="227">
        <f t="shared" ref="AR139" si="1639">$H139*AQ139</f>
        <v>0</v>
      </c>
      <c r="AS139" s="250"/>
      <c r="AT139" s="227">
        <f t="shared" ref="AT139" si="1640">$H139*AS139</f>
        <v>0</v>
      </c>
      <c r="AU139" s="250"/>
      <c r="AV139" s="227">
        <f t="shared" ref="AV139" si="1641">$H139*AU139</f>
        <v>0</v>
      </c>
      <c r="AW139" s="250"/>
      <c r="AX139" s="227">
        <f t="shared" ref="AX139" si="1642">$H139*AW139</f>
        <v>0</v>
      </c>
      <c r="AY139" s="250"/>
      <c r="AZ139" s="227">
        <f t="shared" ref="AZ139" si="1643">$H139*AY139</f>
        <v>0</v>
      </c>
      <c r="BA139" s="250"/>
      <c r="BB139" s="227">
        <f t="shared" ref="BB139" si="1644">$H139*BA139</f>
        <v>0</v>
      </c>
      <c r="BC139" s="250"/>
      <c r="BD139" s="227">
        <f t="shared" ref="BD139" si="1645">$H139*BC139</f>
        <v>0</v>
      </c>
      <c r="BE139" s="250"/>
      <c r="BF139" s="227">
        <f t="shared" ref="BF139" si="1646">$H139*BE139</f>
        <v>0</v>
      </c>
      <c r="BG139" s="250"/>
      <c r="BH139" s="227">
        <f t="shared" ref="BH139" si="1647">$H139*BG139</f>
        <v>0</v>
      </c>
      <c r="BI139" s="250"/>
      <c r="BJ139" s="227">
        <f t="shared" ref="BJ139" si="1648">$H139*BI139</f>
        <v>0</v>
      </c>
      <c r="BK139" s="250"/>
      <c r="BL139" s="227">
        <f t="shared" ref="BL139" si="1649">$H139*BK139</f>
        <v>0</v>
      </c>
      <c r="BM139" s="250"/>
      <c r="BN139" s="227">
        <f t="shared" ref="BN139" si="1650">$H139*BM139</f>
        <v>0</v>
      </c>
      <c r="BO139" s="250"/>
      <c r="BP139" s="228">
        <f t="shared" si="1441"/>
        <v>0</v>
      </c>
      <c r="BU139" s="281"/>
      <c r="BV139" s="283"/>
      <c r="BW139" s="287"/>
      <c r="BX139" s="290"/>
      <c r="BY139" s="279"/>
      <c r="BZ139" s="205"/>
      <c r="CA139" s="206" t="str">
        <f t="shared" si="1482"/>
        <v/>
      </c>
      <c r="CB139" s="247"/>
      <c r="CC139" s="250"/>
      <c r="CD139" s="227">
        <f t="shared" si="1442"/>
        <v>0</v>
      </c>
      <c r="CE139" s="250"/>
      <c r="CF139" s="227">
        <f t="shared" si="1443"/>
        <v>0</v>
      </c>
      <c r="CG139" s="250"/>
      <c r="CH139" s="227">
        <f t="shared" si="1444"/>
        <v>0</v>
      </c>
      <c r="CI139" s="250"/>
      <c r="CJ139" s="227">
        <f t="shared" si="1445"/>
        <v>0</v>
      </c>
      <c r="CK139" s="250"/>
      <c r="CL139" s="227">
        <f t="shared" si="1446"/>
        <v>0</v>
      </c>
      <c r="CM139" s="250"/>
      <c r="CN139" s="227">
        <f t="shared" si="1447"/>
        <v>0</v>
      </c>
      <c r="CO139" s="250"/>
      <c r="CP139" s="227">
        <f t="shared" si="1448"/>
        <v>0</v>
      </c>
      <c r="CQ139" s="250"/>
      <c r="CR139" s="227">
        <f t="shared" si="1449"/>
        <v>0</v>
      </c>
      <c r="CS139" s="250"/>
      <c r="CT139" s="227">
        <f t="shared" si="1450"/>
        <v>0</v>
      </c>
      <c r="CU139" s="250"/>
      <c r="CV139" s="228">
        <f t="shared" si="1451"/>
        <v>0</v>
      </c>
    </row>
    <row r="140" spans="1:101" ht="21" customHeight="1" x14ac:dyDescent="0.55000000000000004">
      <c r="A140" s="202"/>
      <c r="B140" s="203"/>
      <c r="C140" s="203"/>
      <c r="D140" s="204"/>
      <c r="E140" s="279"/>
      <c r="F140" s="205"/>
      <c r="G140" s="206" t="str">
        <f t="shared" si="1452"/>
        <v/>
      </c>
      <c r="H140" s="247"/>
      <c r="I140" s="250"/>
      <c r="J140" s="227">
        <f t="shared" si="1453"/>
        <v>0</v>
      </c>
      <c r="K140" s="250"/>
      <c r="L140" s="227">
        <f t="shared" ref="L140" si="1651">$H140*K140</f>
        <v>0</v>
      </c>
      <c r="M140" s="250"/>
      <c r="N140" s="227">
        <f t="shared" ref="N140" si="1652">$H140*M140</f>
        <v>0</v>
      </c>
      <c r="O140" s="250"/>
      <c r="P140" s="227">
        <f t="shared" ref="P140" si="1653">$H140*O140</f>
        <v>0</v>
      </c>
      <c r="Q140" s="250"/>
      <c r="R140" s="227">
        <f t="shared" ref="R140" si="1654">$H140*Q140</f>
        <v>0</v>
      </c>
      <c r="S140" s="250"/>
      <c r="T140" s="227">
        <f t="shared" ref="T140" si="1655">$H140*S140</f>
        <v>0</v>
      </c>
      <c r="U140" s="250"/>
      <c r="V140" s="227">
        <f t="shared" ref="V140" si="1656">$H140*U140</f>
        <v>0</v>
      </c>
      <c r="W140" s="250"/>
      <c r="X140" s="227">
        <f t="shared" ref="X140" si="1657">$H140*W140</f>
        <v>0</v>
      </c>
      <c r="Y140" s="250"/>
      <c r="Z140" s="227">
        <f t="shared" ref="Z140" si="1658">$H140*Y140</f>
        <v>0</v>
      </c>
      <c r="AA140" s="250"/>
      <c r="AB140" s="227">
        <f t="shared" ref="AB140" si="1659">$H140*AA140</f>
        <v>0</v>
      </c>
      <c r="AC140" s="250"/>
      <c r="AD140" s="227">
        <f t="shared" ref="AD140" si="1660">$H140*AC140</f>
        <v>0</v>
      </c>
      <c r="AE140" s="250"/>
      <c r="AF140" s="227">
        <f t="shared" ref="AF140" si="1661">$H140*AE140</f>
        <v>0</v>
      </c>
      <c r="AG140" s="250"/>
      <c r="AH140" s="227">
        <f t="shared" ref="AH140" si="1662">$H140*AG140</f>
        <v>0</v>
      </c>
      <c r="AI140" s="250"/>
      <c r="AJ140" s="227">
        <f t="shared" ref="AJ140" si="1663">$H140*AI140</f>
        <v>0</v>
      </c>
      <c r="AK140" s="250"/>
      <c r="AL140" s="227">
        <f t="shared" ref="AL140" si="1664">$H140*AK140</f>
        <v>0</v>
      </c>
      <c r="AM140" s="250"/>
      <c r="AN140" s="227">
        <f t="shared" ref="AN140" si="1665">$H140*AM140</f>
        <v>0</v>
      </c>
      <c r="AO140" s="250"/>
      <c r="AP140" s="227">
        <f t="shared" ref="AP140" si="1666">$H140*AO140</f>
        <v>0</v>
      </c>
      <c r="AQ140" s="250"/>
      <c r="AR140" s="227">
        <f t="shared" ref="AR140" si="1667">$H140*AQ140</f>
        <v>0</v>
      </c>
      <c r="AS140" s="250"/>
      <c r="AT140" s="227">
        <f t="shared" ref="AT140" si="1668">$H140*AS140</f>
        <v>0</v>
      </c>
      <c r="AU140" s="250"/>
      <c r="AV140" s="227">
        <f t="shared" ref="AV140" si="1669">$H140*AU140</f>
        <v>0</v>
      </c>
      <c r="AW140" s="250"/>
      <c r="AX140" s="227">
        <f t="shared" ref="AX140" si="1670">$H140*AW140</f>
        <v>0</v>
      </c>
      <c r="AY140" s="250"/>
      <c r="AZ140" s="227">
        <f t="shared" ref="AZ140" si="1671">$H140*AY140</f>
        <v>0</v>
      </c>
      <c r="BA140" s="250"/>
      <c r="BB140" s="227">
        <f t="shared" ref="BB140" si="1672">$H140*BA140</f>
        <v>0</v>
      </c>
      <c r="BC140" s="250"/>
      <c r="BD140" s="227">
        <f t="shared" ref="BD140" si="1673">$H140*BC140</f>
        <v>0</v>
      </c>
      <c r="BE140" s="250"/>
      <c r="BF140" s="227">
        <f t="shared" ref="BF140" si="1674">$H140*BE140</f>
        <v>0</v>
      </c>
      <c r="BG140" s="250"/>
      <c r="BH140" s="227">
        <f t="shared" ref="BH140" si="1675">$H140*BG140</f>
        <v>0</v>
      </c>
      <c r="BI140" s="250"/>
      <c r="BJ140" s="227">
        <f t="shared" ref="BJ140" si="1676">$H140*BI140</f>
        <v>0</v>
      </c>
      <c r="BK140" s="250"/>
      <c r="BL140" s="227">
        <f t="shared" ref="BL140" si="1677">$H140*BK140</f>
        <v>0</v>
      </c>
      <c r="BM140" s="250"/>
      <c r="BN140" s="227">
        <f t="shared" ref="BN140" si="1678">$H140*BM140</f>
        <v>0</v>
      </c>
      <c r="BO140" s="250"/>
      <c r="BP140" s="228">
        <f t="shared" si="1441"/>
        <v>0</v>
      </c>
      <c r="BU140" s="281"/>
      <c r="BV140" s="287"/>
      <c r="BW140" s="287"/>
      <c r="BX140" s="288"/>
      <c r="BY140" s="279"/>
      <c r="BZ140" s="205"/>
      <c r="CA140" s="206" t="str">
        <f t="shared" si="1482"/>
        <v/>
      </c>
      <c r="CB140" s="247"/>
      <c r="CC140" s="250"/>
      <c r="CD140" s="227">
        <f t="shared" si="1442"/>
        <v>0</v>
      </c>
      <c r="CE140" s="250"/>
      <c r="CF140" s="227">
        <f t="shared" si="1443"/>
        <v>0</v>
      </c>
      <c r="CG140" s="250"/>
      <c r="CH140" s="227">
        <f t="shared" si="1444"/>
        <v>0</v>
      </c>
      <c r="CI140" s="250"/>
      <c r="CJ140" s="227">
        <f t="shared" si="1445"/>
        <v>0</v>
      </c>
      <c r="CK140" s="250"/>
      <c r="CL140" s="227">
        <f t="shared" si="1446"/>
        <v>0</v>
      </c>
      <c r="CM140" s="250"/>
      <c r="CN140" s="227">
        <f t="shared" si="1447"/>
        <v>0</v>
      </c>
      <c r="CO140" s="250"/>
      <c r="CP140" s="227">
        <f t="shared" si="1448"/>
        <v>0</v>
      </c>
      <c r="CQ140" s="250"/>
      <c r="CR140" s="227">
        <f t="shared" si="1449"/>
        <v>0</v>
      </c>
      <c r="CS140" s="250"/>
      <c r="CT140" s="227">
        <f t="shared" si="1450"/>
        <v>0</v>
      </c>
      <c r="CU140" s="250"/>
      <c r="CV140" s="228">
        <f t="shared" si="1451"/>
        <v>0</v>
      </c>
    </row>
    <row r="141" spans="1:101" ht="21" customHeight="1" x14ac:dyDescent="0.55000000000000004">
      <c r="A141" s="202"/>
      <c r="B141" s="203"/>
      <c r="C141" s="203"/>
      <c r="D141" s="204"/>
      <c r="E141" s="279"/>
      <c r="F141" s="205"/>
      <c r="G141" s="206" t="str">
        <f t="shared" si="1452"/>
        <v/>
      </c>
      <c r="H141" s="247"/>
      <c r="I141" s="250"/>
      <c r="J141" s="227">
        <f t="shared" si="1453"/>
        <v>0</v>
      </c>
      <c r="K141" s="250"/>
      <c r="L141" s="227">
        <f t="shared" ref="L141" si="1679">$H141*K141</f>
        <v>0</v>
      </c>
      <c r="M141" s="250"/>
      <c r="N141" s="227">
        <f t="shared" ref="N141" si="1680">$H141*M141</f>
        <v>0</v>
      </c>
      <c r="O141" s="250"/>
      <c r="P141" s="227">
        <f t="shared" ref="P141" si="1681">$H141*O141</f>
        <v>0</v>
      </c>
      <c r="Q141" s="250"/>
      <c r="R141" s="227">
        <f t="shared" ref="R141" si="1682">$H141*Q141</f>
        <v>0</v>
      </c>
      <c r="S141" s="250"/>
      <c r="T141" s="227">
        <f t="shared" ref="T141" si="1683">$H141*S141</f>
        <v>0</v>
      </c>
      <c r="U141" s="250"/>
      <c r="V141" s="227">
        <f t="shared" ref="V141" si="1684">$H141*U141</f>
        <v>0</v>
      </c>
      <c r="W141" s="250"/>
      <c r="X141" s="227">
        <f t="shared" ref="X141" si="1685">$H141*W141</f>
        <v>0</v>
      </c>
      <c r="Y141" s="250"/>
      <c r="Z141" s="227">
        <f t="shared" ref="Z141" si="1686">$H141*Y141</f>
        <v>0</v>
      </c>
      <c r="AA141" s="250"/>
      <c r="AB141" s="227">
        <f t="shared" ref="AB141" si="1687">$H141*AA141</f>
        <v>0</v>
      </c>
      <c r="AC141" s="250"/>
      <c r="AD141" s="227">
        <f t="shared" ref="AD141" si="1688">$H141*AC141</f>
        <v>0</v>
      </c>
      <c r="AE141" s="250"/>
      <c r="AF141" s="227">
        <f t="shared" ref="AF141" si="1689">$H141*AE141</f>
        <v>0</v>
      </c>
      <c r="AG141" s="250"/>
      <c r="AH141" s="227">
        <f t="shared" ref="AH141" si="1690">$H141*AG141</f>
        <v>0</v>
      </c>
      <c r="AI141" s="250"/>
      <c r="AJ141" s="227">
        <f t="shared" ref="AJ141" si="1691">$H141*AI141</f>
        <v>0</v>
      </c>
      <c r="AK141" s="250"/>
      <c r="AL141" s="227">
        <f t="shared" ref="AL141" si="1692">$H141*AK141</f>
        <v>0</v>
      </c>
      <c r="AM141" s="250"/>
      <c r="AN141" s="227">
        <f t="shared" ref="AN141" si="1693">$H141*AM141</f>
        <v>0</v>
      </c>
      <c r="AO141" s="250"/>
      <c r="AP141" s="227">
        <f t="shared" ref="AP141" si="1694">$H141*AO141</f>
        <v>0</v>
      </c>
      <c r="AQ141" s="250"/>
      <c r="AR141" s="227">
        <f t="shared" ref="AR141" si="1695">$H141*AQ141</f>
        <v>0</v>
      </c>
      <c r="AS141" s="250"/>
      <c r="AT141" s="227">
        <f t="shared" ref="AT141" si="1696">$H141*AS141</f>
        <v>0</v>
      </c>
      <c r="AU141" s="250"/>
      <c r="AV141" s="227">
        <f t="shared" ref="AV141" si="1697">$H141*AU141</f>
        <v>0</v>
      </c>
      <c r="AW141" s="250"/>
      <c r="AX141" s="227">
        <f t="shared" ref="AX141" si="1698">$H141*AW141</f>
        <v>0</v>
      </c>
      <c r="AY141" s="250"/>
      <c r="AZ141" s="227">
        <f t="shared" ref="AZ141" si="1699">$H141*AY141</f>
        <v>0</v>
      </c>
      <c r="BA141" s="250"/>
      <c r="BB141" s="227">
        <f t="shared" ref="BB141" si="1700">$H141*BA141</f>
        <v>0</v>
      </c>
      <c r="BC141" s="250"/>
      <c r="BD141" s="227">
        <f t="shared" ref="BD141" si="1701">$H141*BC141</f>
        <v>0</v>
      </c>
      <c r="BE141" s="250"/>
      <c r="BF141" s="227">
        <f t="shared" ref="BF141" si="1702">$H141*BE141</f>
        <v>0</v>
      </c>
      <c r="BG141" s="250"/>
      <c r="BH141" s="227">
        <f t="shared" ref="BH141" si="1703">$H141*BG141</f>
        <v>0</v>
      </c>
      <c r="BI141" s="250"/>
      <c r="BJ141" s="227">
        <f t="shared" ref="BJ141" si="1704">$H141*BI141</f>
        <v>0</v>
      </c>
      <c r="BK141" s="250"/>
      <c r="BL141" s="227">
        <f t="shared" ref="BL141" si="1705">$H141*BK141</f>
        <v>0</v>
      </c>
      <c r="BM141" s="250"/>
      <c r="BN141" s="227">
        <f t="shared" ref="BN141" si="1706">$H141*BM141</f>
        <v>0</v>
      </c>
      <c r="BO141" s="250"/>
      <c r="BP141" s="228">
        <f t="shared" si="1441"/>
        <v>0</v>
      </c>
      <c r="BU141" s="202"/>
      <c r="BV141" s="203"/>
      <c r="BW141" s="203"/>
      <c r="BX141" s="204"/>
      <c r="BY141" s="279"/>
      <c r="BZ141" s="205"/>
      <c r="CA141" s="206" t="str">
        <f t="shared" si="1482"/>
        <v/>
      </c>
      <c r="CB141" s="247"/>
      <c r="CC141" s="250"/>
      <c r="CD141" s="227">
        <f t="shared" si="1442"/>
        <v>0</v>
      </c>
      <c r="CE141" s="250"/>
      <c r="CF141" s="227">
        <f t="shared" si="1443"/>
        <v>0</v>
      </c>
      <c r="CG141" s="250"/>
      <c r="CH141" s="227">
        <f t="shared" si="1444"/>
        <v>0</v>
      </c>
      <c r="CI141" s="250"/>
      <c r="CJ141" s="227">
        <f t="shared" si="1445"/>
        <v>0</v>
      </c>
      <c r="CK141" s="250"/>
      <c r="CL141" s="227">
        <f t="shared" si="1446"/>
        <v>0</v>
      </c>
      <c r="CM141" s="250"/>
      <c r="CN141" s="227">
        <f t="shared" si="1447"/>
        <v>0</v>
      </c>
      <c r="CO141" s="250"/>
      <c r="CP141" s="227">
        <f t="shared" si="1448"/>
        <v>0</v>
      </c>
      <c r="CQ141" s="250"/>
      <c r="CR141" s="227">
        <f t="shared" si="1449"/>
        <v>0</v>
      </c>
      <c r="CS141" s="250"/>
      <c r="CT141" s="227">
        <f t="shared" si="1450"/>
        <v>0</v>
      </c>
      <c r="CU141" s="250"/>
      <c r="CV141" s="228">
        <f t="shared" si="1451"/>
        <v>0</v>
      </c>
    </row>
    <row r="142" spans="1:101" ht="21" customHeight="1" x14ac:dyDescent="0.55000000000000004">
      <c r="A142" s="202"/>
      <c r="B142" s="203"/>
      <c r="C142" s="203"/>
      <c r="D142" s="204"/>
      <c r="E142" s="279"/>
      <c r="F142" s="205"/>
      <c r="G142" s="206" t="str">
        <f t="shared" si="1452"/>
        <v/>
      </c>
      <c r="H142" s="247"/>
      <c r="I142" s="250"/>
      <c r="J142" s="227">
        <f t="shared" si="1453"/>
        <v>0</v>
      </c>
      <c r="K142" s="250"/>
      <c r="L142" s="227">
        <f t="shared" ref="L142" si="1707">$H142*K142</f>
        <v>0</v>
      </c>
      <c r="M142" s="250"/>
      <c r="N142" s="227">
        <f t="shared" ref="N142" si="1708">$H142*M142</f>
        <v>0</v>
      </c>
      <c r="O142" s="250"/>
      <c r="P142" s="227">
        <f t="shared" ref="P142" si="1709">$H142*O142</f>
        <v>0</v>
      </c>
      <c r="Q142" s="250"/>
      <c r="R142" s="227">
        <f t="shared" ref="R142" si="1710">$H142*Q142</f>
        <v>0</v>
      </c>
      <c r="S142" s="250"/>
      <c r="T142" s="227">
        <f t="shared" ref="T142" si="1711">$H142*S142</f>
        <v>0</v>
      </c>
      <c r="U142" s="250"/>
      <c r="V142" s="227">
        <f t="shared" ref="V142" si="1712">$H142*U142</f>
        <v>0</v>
      </c>
      <c r="W142" s="250"/>
      <c r="X142" s="227">
        <f t="shared" ref="X142" si="1713">$H142*W142</f>
        <v>0</v>
      </c>
      <c r="Y142" s="250"/>
      <c r="Z142" s="227">
        <f t="shared" ref="Z142" si="1714">$H142*Y142</f>
        <v>0</v>
      </c>
      <c r="AA142" s="250"/>
      <c r="AB142" s="227">
        <f t="shared" ref="AB142" si="1715">$H142*AA142</f>
        <v>0</v>
      </c>
      <c r="AC142" s="250"/>
      <c r="AD142" s="227">
        <f t="shared" ref="AD142" si="1716">$H142*AC142</f>
        <v>0</v>
      </c>
      <c r="AE142" s="250"/>
      <c r="AF142" s="227">
        <f t="shared" ref="AF142" si="1717">$H142*AE142</f>
        <v>0</v>
      </c>
      <c r="AG142" s="250"/>
      <c r="AH142" s="227">
        <f t="shared" ref="AH142" si="1718">$H142*AG142</f>
        <v>0</v>
      </c>
      <c r="AI142" s="250"/>
      <c r="AJ142" s="227">
        <f t="shared" ref="AJ142" si="1719">$H142*AI142</f>
        <v>0</v>
      </c>
      <c r="AK142" s="250"/>
      <c r="AL142" s="227">
        <f t="shared" ref="AL142" si="1720">$H142*AK142</f>
        <v>0</v>
      </c>
      <c r="AM142" s="250"/>
      <c r="AN142" s="227">
        <f t="shared" ref="AN142" si="1721">$H142*AM142</f>
        <v>0</v>
      </c>
      <c r="AO142" s="250"/>
      <c r="AP142" s="227">
        <f t="shared" ref="AP142" si="1722">$H142*AO142</f>
        <v>0</v>
      </c>
      <c r="AQ142" s="250"/>
      <c r="AR142" s="227">
        <f t="shared" ref="AR142" si="1723">$H142*AQ142</f>
        <v>0</v>
      </c>
      <c r="AS142" s="250"/>
      <c r="AT142" s="227">
        <f t="shared" ref="AT142" si="1724">$H142*AS142</f>
        <v>0</v>
      </c>
      <c r="AU142" s="250"/>
      <c r="AV142" s="227">
        <f t="shared" ref="AV142" si="1725">$H142*AU142</f>
        <v>0</v>
      </c>
      <c r="AW142" s="250"/>
      <c r="AX142" s="227">
        <f t="shared" ref="AX142" si="1726">$H142*AW142</f>
        <v>0</v>
      </c>
      <c r="AY142" s="250"/>
      <c r="AZ142" s="227">
        <f t="shared" ref="AZ142" si="1727">$H142*AY142</f>
        <v>0</v>
      </c>
      <c r="BA142" s="250"/>
      <c r="BB142" s="227">
        <f t="shared" ref="BB142" si="1728">$H142*BA142</f>
        <v>0</v>
      </c>
      <c r="BC142" s="250"/>
      <c r="BD142" s="227">
        <f t="shared" ref="BD142" si="1729">$H142*BC142</f>
        <v>0</v>
      </c>
      <c r="BE142" s="250"/>
      <c r="BF142" s="227">
        <f t="shared" ref="BF142" si="1730">$H142*BE142</f>
        <v>0</v>
      </c>
      <c r="BG142" s="250"/>
      <c r="BH142" s="227">
        <f t="shared" ref="BH142" si="1731">$H142*BG142</f>
        <v>0</v>
      </c>
      <c r="BI142" s="250"/>
      <c r="BJ142" s="227">
        <f t="shared" ref="BJ142" si="1732">$H142*BI142</f>
        <v>0</v>
      </c>
      <c r="BK142" s="250"/>
      <c r="BL142" s="227">
        <f t="shared" ref="BL142" si="1733">$H142*BK142</f>
        <v>0</v>
      </c>
      <c r="BM142" s="250"/>
      <c r="BN142" s="227">
        <f t="shared" ref="BN142" si="1734">$H142*BM142</f>
        <v>0</v>
      </c>
      <c r="BO142" s="250"/>
      <c r="BP142" s="228">
        <f t="shared" si="1441"/>
        <v>0</v>
      </c>
      <c r="BU142" s="202"/>
      <c r="BV142" s="203"/>
      <c r="BW142" s="203"/>
      <c r="BX142" s="204"/>
      <c r="BY142" s="279"/>
      <c r="BZ142" s="205"/>
      <c r="CA142" s="206" t="str">
        <f t="shared" si="1482"/>
        <v/>
      </c>
      <c r="CB142" s="247"/>
      <c r="CC142" s="250"/>
      <c r="CD142" s="227">
        <f t="shared" si="1442"/>
        <v>0</v>
      </c>
      <c r="CE142" s="250"/>
      <c r="CF142" s="227">
        <f t="shared" si="1443"/>
        <v>0</v>
      </c>
      <c r="CG142" s="250"/>
      <c r="CH142" s="227">
        <f t="shared" si="1444"/>
        <v>0</v>
      </c>
      <c r="CI142" s="250"/>
      <c r="CJ142" s="227">
        <f t="shared" si="1445"/>
        <v>0</v>
      </c>
      <c r="CK142" s="250"/>
      <c r="CL142" s="227">
        <f t="shared" si="1446"/>
        <v>0</v>
      </c>
      <c r="CM142" s="250"/>
      <c r="CN142" s="227">
        <f t="shared" si="1447"/>
        <v>0</v>
      </c>
      <c r="CO142" s="250"/>
      <c r="CP142" s="227">
        <f t="shared" si="1448"/>
        <v>0</v>
      </c>
      <c r="CQ142" s="250"/>
      <c r="CR142" s="227">
        <f t="shared" si="1449"/>
        <v>0</v>
      </c>
      <c r="CS142" s="250"/>
      <c r="CT142" s="227">
        <f t="shared" si="1450"/>
        <v>0</v>
      </c>
      <c r="CU142" s="250"/>
      <c r="CV142" s="228">
        <f t="shared" si="1451"/>
        <v>0</v>
      </c>
    </row>
    <row r="143" spans="1:101" ht="21" customHeight="1" x14ac:dyDescent="0.55000000000000004">
      <c r="A143" s="202"/>
      <c r="B143" s="203"/>
      <c r="C143" s="203"/>
      <c r="D143" s="204"/>
      <c r="E143" s="279"/>
      <c r="F143" s="205"/>
      <c r="G143" s="206" t="str">
        <f t="shared" si="1452"/>
        <v/>
      </c>
      <c r="H143" s="247"/>
      <c r="I143" s="250"/>
      <c r="J143" s="227">
        <f t="shared" si="1453"/>
        <v>0</v>
      </c>
      <c r="K143" s="250"/>
      <c r="L143" s="227">
        <f t="shared" ref="L143" si="1735">$H143*K143</f>
        <v>0</v>
      </c>
      <c r="M143" s="250"/>
      <c r="N143" s="227">
        <f t="shared" ref="N143" si="1736">$H143*M143</f>
        <v>0</v>
      </c>
      <c r="O143" s="250"/>
      <c r="P143" s="227">
        <f t="shared" ref="P143" si="1737">$H143*O143</f>
        <v>0</v>
      </c>
      <c r="Q143" s="250"/>
      <c r="R143" s="227">
        <f t="shared" ref="R143" si="1738">$H143*Q143</f>
        <v>0</v>
      </c>
      <c r="S143" s="250"/>
      <c r="T143" s="227">
        <f t="shared" ref="T143" si="1739">$H143*S143</f>
        <v>0</v>
      </c>
      <c r="U143" s="250"/>
      <c r="V143" s="227">
        <f t="shared" ref="V143" si="1740">$H143*U143</f>
        <v>0</v>
      </c>
      <c r="W143" s="250"/>
      <c r="X143" s="227">
        <f t="shared" ref="X143" si="1741">$H143*W143</f>
        <v>0</v>
      </c>
      <c r="Y143" s="250"/>
      <c r="Z143" s="227">
        <f t="shared" ref="Z143" si="1742">$H143*Y143</f>
        <v>0</v>
      </c>
      <c r="AA143" s="250"/>
      <c r="AB143" s="227">
        <f t="shared" ref="AB143" si="1743">$H143*AA143</f>
        <v>0</v>
      </c>
      <c r="AC143" s="250"/>
      <c r="AD143" s="227">
        <f t="shared" ref="AD143" si="1744">$H143*AC143</f>
        <v>0</v>
      </c>
      <c r="AE143" s="250"/>
      <c r="AF143" s="227">
        <f t="shared" ref="AF143" si="1745">$H143*AE143</f>
        <v>0</v>
      </c>
      <c r="AG143" s="250"/>
      <c r="AH143" s="227">
        <f t="shared" ref="AH143" si="1746">$H143*AG143</f>
        <v>0</v>
      </c>
      <c r="AI143" s="250"/>
      <c r="AJ143" s="227">
        <f t="shared" ref="AJ143" si="1747">$H143*AI143</f>
        <v>0</v>
      </c>
      <c r="AK143" s="250"/>
      <c r="AL143" s="227">
        <f t="shared" ref="AL143" si="1748">$H143*AK143</f>
        <v>0</v>
      </c>
      <c r="AM143" s="250"/>
      <c r="AN143" s="227">
        <f t="shared" ref="AN143" si="1749">$H143*AM143</f>
        <v>0</v>
      </c>
      <c r="AO143" s="250"/>
      <c r="AP143" s="227">
        <f t="shared" ref="AP143" si="1750">$H143*AO143</f>
        <v>0</v>
      </c>
      <c r="AQ143" s="250"/>
      <c r="AR143" s="227">
        <f t="shared" ref="AR143" si="1751">$H143*AQ143</f>
        <v>0</v>
      </c>
      <c r="AS143" s="250"/>
      <c r="AT143" s="227">
        <f t="shared" ref="AT143" si="1752">$H143*AS143</f>
        <v>0</v>
      </c>
      <c r="AU143" s="250"/>
      <c r="AV143" s="227">
        <f t="shared" ref="AV143" si="1753">$H143*AU143</f>
        <v>0</v>
      </c>
      <c r="AW143" s="250"/>
      <c r="AX143" s="227">
        <f t="shared" ref="AX143" si="1754">$H143*AW143</f>
        <v>0</v>
      </c>
      <c r="AY143" s="250"/>
      <c r="AZ143" s="227">
        <f t="shared" ref="AZ143" si="1755">$H143*AY143</f>
        <v>0</v>
      </c>
      <c r="BA143" s="250"/>
      <c r="BB143" s="227">
        <f t="shared" ref="BB143" si="1756">$H143*BA143</f>
        <v>0</v>
      </c>
      <c r="BC143" s="250"/>
      <c r="BD143" s="227">
        <f t="shared" ref="BD143" si="1757">$H143*BC143</f>
        <v>0</v>
      </c>
      <c r="BE143" s="250"/>
      <c r="BF143" s="227">
        <f t="shared" ref="BF143" si="1758">$H143*BE143</f>
        <v>0</v>
      </c>
      <c r="BG143" s="250"/>
      <c r="BH143" s="227">
        <f t="shared" ref="BH143" si="1759">$H143*BG143</f>
        <v>0</v>
      </c>
      <c r="BI143" s="250"/>
      <c r="BJ143" s="227">
        <f t="shared" ref="BJ143" si="1760">$H143*BI143</f>
        <v>0</v>
      </c>
      <c r="BK143" s="250"/>
      <c r="BL143" s="227">
        <f t="shared" ref="BL143" si="1761">$H143*BK143</f>
        <v>0</v>
      </c>
      <c r="BM143" s="250"/>
      <c r="BN143" s="227">
        <f t="shared" ref="BN143" si="1762">$H143*BM143</f>
        <v>0</v>
      </c>
      <c r="BO143" s="250"/>
      <c r="BP143" s="228">
        <f t="shared" si="1441"/>
        <v>0</v>
      </c>
      <c r="BU143" s="202"/>
      <c r="BV143" s="203"/>
      <c r="BW143" s="203"/>
      <c r="BX143" s="204"/>
      <c r="BY143" s="279"/>
      <c r="BZ143" s="205"/>
      <c r="CA143" s="206" t="str">
        <f t="shared" si="1482"/>
        <v/>
      </c>
      <c r="CB143" s="247"/>
      <c r="CC143" s="250"/>
      <c r="CD143" s="227">
        <f t="shared" si="1442"/>
        <v>0</v>
      </c>
      <c r="CE143" s="250"/>
      <c r="CF143" s="227">
        <f t="shared" si="1443"/>
        <v>0</v>
      </c>
      <c r="CG143" s="250"/>
      <c r="CH143" s="227">
        <f t="shared" si="1444"/>
        <v>0</v>
      </c>
      <c r="CI143" s="250"/>
      <c r="CJ143" s="227">
        <f t="shared" si="1445"/>
        <v>0</v>
      </c>
      <c r="CK143" s="250"/>
      <c r="CL143" s="227">
        <f t="shared" si="1446"/>
        <v>0</v>
      </c>
      <c r="CM143" s="250"/>
      <c r="CN143" s="227">
        <f t="shared" si="1447"/>
        <v>0</v>
      </c>
      <c r="CO143" s="250"/>
      <c r="CP143" s="227">
        <f t="shared" si="1448"/>
        <v>0</v>
      </c>
      <c r="CQ143" s="250"/>
      <c r="CR143" s="227">
        <f t="shared" si="1449"/>
        <v>0</v>
      </c>
      <c r="CS143" s="250"/>
      <c r="CT143" s="227">
        <f t="shared" si="1450"/>
        <v>0</v>
      </c>
      <c r="CU143" s="250"/>
      <c r="CV143" s="228">
        <f t="shared" si="1451"/>
        <v>0</v>
      </c>
    </row>
    <row r="144" spans="1:101" ht="21" customHeight="1" x14ac:dyDescent="0.55000000000000004">
      <c r="A144" s="202"/>
      <c r="B144" s="203"/>
      <c r="C144" s="203"/>
      <c r="D144" s="204"/>
      <c r="E144" s="279"/>
      <c r="F144" s="205"/>
      <c r="G144" s="206" t="str">
        <f t="shared" si="1452"/>
        <v/>
      </c>
      <c r="H144" s="247"/>
      <c r="I144" s="250"/>
      <c r="J144" s="227">
        <f t="shared" si="1453"/>
        <v>0</v>
      </c>
      <c r="K144" s="250"/>
      <c r="L144" s="227">
        <f t="shared" ref="L144" si="1763">$H144*K144</f>
        <v>0</v>
      </c>
      <c r="M144" s="250"/>
      <c r="N144" s="227">
        <f t="shared" ref="N144" si="1764">$H144*M144</f>
        <v>0</v>
      </c>
      <c r="O144" s="250"/>
      <c r="P144" s="227">
        <f t="shared" ref="P144" si="1765">$H144*O144</f>
        <v>0</v>
      </c>
      <c r="Q144" s="250"/>
      <c r="R144" s="227">
        <f t="shared" ref="R144" si="1766">$H144*Q144</f>
        <v>0</v>
      </c>
      <c r="S144" s="250"/>
      <c r="T144" s="227">
        <f t="shared" ref="T144" si="1767">$H144*S144</f>
        <v>0</v>
      </c>
      <c r="U144" s="250"/>
      <c r="V144" s="227">
        <f t="shared" ref="V144" si="1768">$H144*U144</f>
        <v>0</v>
      </c>
      <c r="W144" s="250"/>
      <c r="X144" s="227">
        <f t="shared" ref="X144" si="1769">$H144*W144</f>
        <v>0</v>
      </c>
      <c r="Y144" s="250"/>
      <c r="Z144" s="227">
        <f t="shared" ref="Z144" si="1770">$H144*Y144</f>
        <v>0</v>
      </c>
      <c r="AA144" s="250"/>
      <c r="AB144" s="227">
        <f t="shared" ref="AB144" si="1771">$H144*AA144</f>
        <v>0</v>
      </c>
      <c r="AC144" s="250"/>
      <c r="AD144" s="227">
        <f t="shared" ref="AD144" si="1772">$H144*AC144</f>
        <v>0</v>
      </c>
      <c r="AE144" s="250"/>
      <c r="AF144" s="227">
        <f t="shared" ref="AF144" si="1773">$H144*AE144</f>
        <v>0</v>
      </c>
      <c r="AG144" s="250"/>
      <c r="AH144" s="227">
        <f t="shared" ref="AH144" si="1774">$H144*AG144</f>
        <v>0</v>
      </c>
      <c r="AI144" s="250"/>
      <c r="AJ144" s="227">
        <f t="shared" ref="AJ144" si="1775">$H144*AI144</f>
        <v>0</v>
      </c>
      <c r="AK144" s="250"/>
      <c r="AL144" s="227">
        <f t="shared" ref="AL144" si="1776">$H144*AK144</f>
        <v>0</v>
      </c>
      <c r="AM144" s="250"/>
      <c r="AN144" s="227">
        <f t="shared" ref="AN144" si="1777">$H144*AM144</f>
        <v>0</v>
      </c>
      <c r="AO144" s="250"/>
      <c r="AP144" s="227">
        <f t="shared" ref="AP144" si="1778">$H144*AO144</f>
        <v>0</v>
      </c>
      <c r="AQ144" s="250"/>
      <c r="AR144" s="227">
        <f t="shared" ref="AR144" si="1779">$H144*AQ144</f>
        <v>0</v>
      </c>
      <c r="AS144" s="250"/>
      <c r="AT144" s="227">
        <f t="shared" ref="AT144" si="1780">$H144*AS144</f>
        <v>0</v>
      </c>
      <c r="AU144" s="250"/>
      <c r="AV144" s="227">
        <f t="shared" ref="AV144" si="1781">$H144*AU144</f>
        <v>0</v>
      </c>
      <c r="AW144" s="250"/>
      <c r="AX144" s="227">
        <f t="shared" ref="AX144" si="1782">$H144*AW144</f>
        <v>0</v>
      </c>
      <c r="AY144" s="250"/>
      <c r="AZ144" s="227">
        <f t="shared" ref="AZ144" si="1783">$H144*AY144</f>
        <v>0</v>
      </c>
      <c r="BA144" s="250"/>
      <c r="BB144" s="227">
        <f t="shared" ref="BB144" si="1784">$H144*BA144</f>
        <v>0</v>
      </c>
      <c r="BC144" s="250"/>
      <c r="BD144" s="227">
        <f t="shared" ref="BD144" si="1785">$H144*BC144</f>
        <v>0</v>
      </c>
      <c r="BE144" s="250"/>
      <c r="BF144" s="227">
        <f t="shared" ref="BF144" si="1786">$H144*BE144</f>
        <v>0</v>
      </c>
      <c r="BG144" s="250"/>
      <c r="BH144" s="227">
        <f t="shared" ref="BH144" si="1787">$H144*BG144</f>
        <v>0</v>
      </c>
      <c r="BI144" s="250"/>
      <c r="BJ144" s="227">
        <f t="shared" ref="BJ144" si="1788">$H144*BI144</f>
        <v>0</v>
      </c>
      <c r="BK144" s="250"/>
      <c r="BL144" s="227">
        <f t="shared" ref="BL144" si="1789">$H144*BK144</f>
        <v>0</v>
      </c>
      <c r="BM144" s="250"/>
      <c r="BN144" s="227">
        <f t="shared" ref="BN144" si="1790">$H144*BM144</f>
        <v>0</v>
      </c>
      <c r="BO144" s="250"/>
      <c r="BP144" s="228">
        <f t="shared" si="1441"/>
        <v>0</v>
      </c>
      <c r="BU144" s="202"/>
      <c r="BV144" s="203"/>
      <c r="BW144" s="203"/>
      <c r="BX144" s="204"/>
      <c r="BY144" s="279"/>
      <c r="BZ144" s="205"/>
      <c r="CA144" s="206" t="str">
        <f t="shared" si="1482"/>
        <v/>
      </c>
      <c r="CB144" s="247"/>
      <c r="CC144" s="250"/>
      <c r="CD144" s="227">
        <f t="shared" si="1442"/>
        <v>0</v>
      </c>
      <c r="CE144" s="250"/>
      <c r="CF144" s="227">
        <f t="shared" si="1443"/>
        <v>0</v>
      </c>
      <c r="CG144" s="250"/>
      <c r="CH144" s="227">
        <f t="shared" si="1444"/>
        <v>0</v>
      </c>
      <c r="CI144" s="250"/>
      <c r="CJ144" s="227">
        <f t="shared" si="1445"/>
        <v>0</v>
      </c>
      <c r="CK144" s="250"/>
      <c r="CL144" s="227">
        <f t="shared" si="1446"/>
        <v>0</v>
      </c>
      <c r="CM144" s="250"/>
      <c r="CN144" s="227">
        <f t="shared" si="1447"/>
        <v>0</v>
      </c>
      <c r="CO144" s="250"/>
      <c r="CP144" s="227">
        <f t="shared" si="1448"/>
        <v>0</v>
      </c>
      <c r="CQ144" s="250"/>
      <c r="CR144" s="227">
        <f t="shared" si="1449"/>
        <v>0</v>
      </c>
      <c r="CS144" s="250"/>
      <c r="CT144" s="227">
        <f t="shared" si="1450"/>
        <v>0</v>
      </c>
      <c r="CU144" s="250"/>
      <c r="CV144" s="228">
        <f t="shared" si="1451"/>
        <v>0</v>
      </c>
    </row>
    <row r="145" spans="1:101" ht="21" customHeight="1" thickBot="1" x14ac:dyDescent="0.6">
      <c r="A145" s="207"/>
      <c r="B145" s="208"/>
      <c r="C145" s="208"/>
      <c r="D145" s="209"/>
      <c r="E145" s="280"/>
      <c r="F145" s="210"/>
      <c r="G145" s="211" t="str">
        <f t="shared" si="1452"/>
        <v/>
      </c>
      <c r="H145" s="248"/>
      <c r="I145" s="251"/>
      <c r="J145" s="230">
        <f t="shared" si="1453"/>
        <v>0</v>
      </c>
      <c r="K145" s="251"/>
      <c r="L145" s="230">
        <f t="shared" ref="L145" si="1791">$H145*K145</f>
        <v>0</v>
      </c>
      <c r="M145" s="251"/>
      <c r="N145" s="230">
        <f t="shared" ref="N145" si="1792">$H145*M145</f>
        <v>0</v>
      </c>
      <c r="O145" s="251"/>
      <c r="P145" s="230">
        <f t="shared" ref="P145" si="1793">$H145*O145</f>
        <v>0</v>
      </c>
      <c r="Q145" s="251"/>
      <c r="R145" s="230">
        <f t="shared" ref="R145" si="1794">$H145*Q145</f>
        <v>0</v>
      </c>
      <c r="S145" s="251"/>
      <c r="T145" s="230">
        <f t="shared" ref="T145" si="1795">$H145*S145</f>
        <v>0</v>
      </c>
      <c r="U145" s="251"/>
      <c r="V145" s="227">
        <f t="shared" ref="V145" si="1796">$H145*U145</f>
        <v>0</v>
      </c>
      <c r="W145" s="251"/>
      <c r="X145" s="230">
        <f t="shared" ref="X145" si="1797">$H145*W145</f>
        <v>0</v>
      </c>
      <c r="Y145" s="251"/>
      <c r="Z145" s="230">
        <f t="shared" ref="Z145" si="1798">$H145*Y145</f>
        <v>0</v>
      </c>
      <c r="AA145" s="251"/>
      <c r="AB145" s="230">
        <f t="shared" ref="AB145" si="1799">$H145*AA145</f>
        <v>0</v>
      </c>
      <c r="AC145" s="251"/>
      <c r="AD145" s="230">
        <f t="shared" ref="AD145" si="1800">$H145*AC145</f>
        <v>0</v>
      </c>
      <c r="AE145" s="251"/>
      <c r="AF145" s="230">
        <f t="shared" ref="AF145" si="1801">$H145*AE145</f>
        <v>0</v>
      </c>
      <c r="AG145" s="251"/>
      <c r="AH145" s="230">
        <f t="shared" ref="AH145" si="1802">$H145*AG145</f>
        <v>0</v>
      </c>
      <c r="AI145" s="251"/>
      <c r="AJ145" s="227">
        <f t="shared" ref="AJ145" si="1803">$H145*AI145</f>
        <v>0</v>
      </c>
      <c r="AK145" s="251"/>
      <c r="AL145" s="230">
        <f t="shared" ref="AL145" si="1804">$H145*AK145</f>
        <v>0</v>
      </c>
      <c r="AM145" s="251"/>
      <c r="AN145" s="230">
        <f t="shared" ref="AN145" si="1805">$H145*AM145</f>
        <v>0</v>
      </c>
      <c r="AO145" s="251"/>
      <c r="AP145" s="230">
        <f t="shared" ref="AP145" si="1806">$H145*AO145</f>
        <v>0</v>
      </c>
      <c r="AQ145" s="251"/>
      <c r="AR145" s="230">
        <f t="shared" ref="AR145" si="1807">$H145*AQ145</f>
        <v>0</v>
      </c>
      <c r="AS145" s="251"/>
      <c r="AT145" s="230">
        <f t="shared" ref="AT145" si="1808">$H145*AS145</f>
        <v>0</v>
      </c>
      <c r="AU145" s="251"/>
      <c r="AV145" s="230">
        <f t="shared" ref="AV145" si="1809">$H145*AU145</f>
        <v>0</v>
      </c>
      <c r="AW145" s="251"/>
      <c r="AX145" s="230">
        <f t="shared" ref="AX145" si="1810">$H145*AW145</f>
        <v>0</v>
      </c>
      <c r="AY145" s="251"/>
      <c r="AZ145" s="230">
        <f t="shared" ref="AZ145" si="1811">$H145*AY145</f>
        <v>0</v>
      </c>
      <c r="BA145" s="251"/>
      <c r="BB145" s="230">
        <f t="shared" ref="BB145" si="1812">$H145*BA145</f>
        <v>0</v>
      </c>
      <c r="BC145" s="251"/>
      <c r="BD145" s="230">
        <f t="shared" ref="BD145" si="1813">$H145*BC145</f>
        <v>0</v>
      </c>
      <c r="BE145" s="251"/>
      <c r="BF145" s="230">
        <f t="shared" ref="BF145" si="1814">$H145*BE145</f>
        <v>0</v>
      </c>
      <c r="BG145" s="251"/>
      <c r="BH145" s="227">
        <f t="shared" ref="BH145" si="1815">$H145*BG145</f>
        <v>0</v>
      </c>
      <c r="BI145" s="251"/>
      <c r="BJ145" s="230">
        <f t="shared" ref="BJ145" si="1816">$H145*BI145</f>
        <v>0</v>
      </c>
      <c r="BK145" s="251"/>
      <c r="BL145" s="230">
        <f t="shared" ref="BL145" si="1817">$H145*BK145</f>
        <v>0</v>
      </c>
      <c r="BM145" s="251"/>
      <c r="BN145" s="230">
        <f t="shared" ref="BN145" si="1818">$H145*BM145</f>
        <v>0</v>
      </c>
      <c r="BO145" s="251"/>
      <c r="BP145" s="232">
        <f t="shared" si="1441"/>
        <v>0</v>
      </c>
      <c r="BU145" s="207"/>
      <c r="BV145" s="208"/>
      <c r="BW145" s="208"/>
      <c r="BX145" s="209"/>
      <c r="BY145" s="280"/>
      <c r="BZ145" s="210"/>
      <c r="CA145" s="211" t="str">
        <f t="shared" si="1482"/>
        <v/>
      </c>
      <c r="CB145" s="248"/>
      <c r="CC145" s="251"/>
      <c r="CD145" s="230">
        <f t="shared" si="1442"/>
        <v>0</v>
      </c>
      <c r="CE145" s="251"/>
      <c r="CF145" s="230">
        <f t="shared" si="1443"/>
        <v>0</v>
      </c>
      <c r="CG145" s="251"/>
      <c r="CH145" s="230">
        <f t="shared" si="1444"/>
        <v>0</v>
      </c>
      <c r="CI145" s="251"/>
      <c r="CJ145" s="230">
        <f t="shared" si="1445"/>
        <v>0</v>
      </c>
      <c r="CK145" s="251"/>
      <c r="CL145" s="230">
        <f t="shared" si="1446"/>
        <v>0</v>
      </c>
      <c r="CM145" s="251"/>
      <c r="CN145" s="227">
        <f t="shared" si="1447"/>
        <v>0</v>
      </c>
      <c r="CO145" s="251"/>
      <c r="CP145" s="230">
        <f t="shared" si="1448"/>
        <v>0</v>
      </c>
      <c r="CQ145" s="251"/>
      <c r="CR145" s="230">
        <f t="shared" si="1449"/>
        <v>0</v>
      </c>
      <c r="CS145" s="251"/>
      <c r="CT145" s="230">
        <f t="shared" si="1450"/>
        <v>0</v>
      </c>
      <c r="CU145" s="251"/>
      <c r="CV145" s="232">
        <f t="shared" si="1451"/>
        <v>0</v>
      </c>
    </row>
    <row r="146" spans="1:101" ht="15.65" customHeight="1" thickTop="1" x14ac:dyDescent="0.55000000000000004">
      <c r="A146" s="798" t="s">
        <v>284</v>
      </c>
      <c r="B146" s="799"/>
      <c r="C146" s="799"/>
      <c r="D146" s="799"/>
      <c r="E146" s="799"/>
      <c r="F146" s="799"/>
      <c r="G146" s="799"/>
      <c r="H146" s="800"/>
      <c r="I146" s="252"/>
      <c r="J146" s="200">
        <f>SUM(J132:J145)</f>
        <v>0</v>
      </c>
      <c r="K146" s="252"/>
      <c r="L146" s="200">
        <f>SUM(L132:L145)</f>
        <v>0</v>
      </c>
      <c r="M146" s="252"/>
      <c r="N146" s="200">
        <f>SUM(N132:N145)</f>
        <v>0</v>
      </c>
      <c r="O146" s="252"/>
      <c r="P146" s="200">
        <f>SUM(P132:P145)</f>
        <v>0</v>
      </c>
      <c r="Q146" s="252"/>
      <c r="R146" s="200">
        <f>SUM(R132:R145)</f>
        <v>0</v>
      </c>
      <c r="S146" s="252"/>
      <c r="T146" s="200">
        <f>SUM(T132:T145)</f>
        <v>0</v>
      </c>
      <c r="U146" s="252"/>
      <c r="V146" s="200">
        <f>SUM(V132:V145)</f>
        <v>0</v>
      </c>
      <c r="W146" s="252"/>
      <c r="X146" s="200">
        <f>SUM(X132:X145)</f>
        <v>0</v>
      </c>
      <c r="Y146" s="252"/>
      <c r="Z146" s="200">
        <f>SUM(Z132:Z145)</f>
        <v>0</v>
      </c>
      <c r="AA146" s="252"/>
      <c r="AB146" s="200">
        <f>SUM(AB132:AB145)</f>
        <v>0</v>
      </c>
      <c r="AC146" s="252"/>
      <c r="AD146" s="200">
        <f>SUM(AD132:AD145)</f>
        <v>0</v>
      </c>
      <c r="AE146" s="252"/>
      <c r="AF146" s="200">
        <f>SUM(AF132:AF145)</f>
        <v>0</v>
      </c>
      <c r="AG146" s="252"/>
      <c r="AH146" s="200">
        <f>SUM(AH132:AH145)</f>
        <v>0</v>
      </c>
      <c r="AI146" s="252"/>
      <c r="AJ146" s="200">
        <f>SUM(AJ132:AJ145)</f>
        <v>0</v>
      </c>
      <c r="AK146" s="252"/>
      <c r="AL146" s="200">
        <f>SUM(AL132:AL145)</f>
        <v>0</v>
      </c>
      <c r="AM146" s="252"/>
      <c r="AN146" s="200">
        <f>SUM(AN132:AN145)</f>
        <v>0</v>
      </c>
      <c r="AO146" s="252"/>
      <c r="AP146" s="200">
        <f>SUM(AP132:AP145)</f>
        <v>0</v>
      </c>
      <c r="AQ146" s="252"/>
      <c r="AR146" s="200">
        <f>SUM(AR132:AR145)</f>
        <v>0</v>
      </c>
      <c r="AS146" s="252"/>
      <c r="AT146" s="200">
        <f>SUM(AT132:AT145)</f>
        <v>0</v>
      </c>
      <c r="AU146" s="252"/>
      <c r="AV146" s="200">
        <f>SUM(AV132:AV145)</f>
        <v>0</v>
      </c>
      <c r="AW146" s="252"/>
      <c r="AX146" s="200">
        <f>SUM(AX132:AX145)</f>
        <v>0</v>
      </c>
      <c r="AY146" s="252"/>
      <c r="AZ146" s="200">
        <f>SUM(AZ132:AZ145)</f>
        <v>0</v>
      </c>
      <c r="BA146" s="252"/>
      <c r="BB146" s="200">
        <f>SUM(BB132:BB145)</f>
        <v>0</v>
      </c>
      <c r="BC146" s="252"/>
      <c r="BD146" s="200">
        <f>SUM(BD132:BD145)</f>
        <v>0</v>
      </c>
      <c r="BE146" s="252"/>
      <c r="BF146" s="200">
        <f>SUM(BF132:BF145)</f>
        <v>0</v>
      </c>
      <c r="BG146" s="252"/>
      <c r="BH146" s="200">
        <f>SUM(BH132:BH145)</f>
        <v>0</v>
      </c>
      <c r="BI146" s="252"/>
      <c r="BJ146" s="200">
        <f>SUM(BJ132:BJ145)</f>
        <v>0</v>
      </c>
      <c r="BK146" s="252"/>
      <c r="BL146" s="200">
        <f>SUM(BL132:BL145)</f>
        <v>0</v>
      </c>
      <c r="BM146" s="252"/>
      <c r="BN146" s="200">
        <f>SUM(BN132:BN145)</f>
        <v>0</v>
      </c>
      <c r="BO146" s="252"/>
      <c r="BP146" s="201">
        <f>SUM(BP132:BP145)</f>
        <v>0</v>
      </c>
      <c r="BU146" s="798" t="s">
        <v>284</v>
      </c>
      <c r="BV146" s="799"/>
      <c r="BW146" s="799"/>
      <c r="BX146" s="799"/>
      <c r="BY146" s="799"/>
      <c r="BZ146" s="799"/>
      <c r="CA146" s="799"/>
      <c r="CB146" s="800"/>
      <c r="CC146" s="252"/>
      <c r="CD146" s="200">
        <f>SUM(CD132:CD145)</f>
        <v>0</v>
      </c>
      <c r="CE146" s="252"/>
      <c r="CF146" s="200">
        <f>SUM(CF132:CF145)</f>
        <v>0</v>
      </c>
      <c r="CG146" s="252"/>
      <c r="CH146" s="200">
        <f>SUM(CH132:CH145)</f>
        <v>0</v>
      </c>
      <c r="CI146" s="252"/>
      <c r="CJ146" s="200">
        <f>SUM(CJ132:CJ145)</f>
        <v>0</v>
      </c>
      <c r="CK146" s="252"/>
      <c r="CL146" s="200">
        <f>SUM(CL132:CL145)</f>
        <v>0</v>
      </c>
      <c r="CM146" s="252"/>
      <c r="CN146" s="200">
        <f>SUM(CN132:CN145)</f>
        <v>0</v>
      </c>
      <c r="CO146" s="252"/>
      <c r="CP146" s="200">
        <f>SUM(CP132:CP145)</f>
        <v>0</v>
      </c>
      <c r="CQ146" s="252"/>
      <c r="CR146" s="200">
        <f>SUM(CR132:CR145)</f>
        <v>0</v>
      </c>
      <c r="CS146" s="252"/>
      <c r="CT146" s="200">
        <f>SUM(CT132:CT145)</f>
        <v>0</v>
      </c>
      <c r="CU146" s="252"/>
      <c r="CV146" s="201">
        <f>SUM(CV132:CV145)</f>
        <v>0</v>
      </c>
    </row>
    <row r="147" spans="1:101" ht="14" customHeight="1" x14ac:dyDescent="0.55000000000000004">
      <c r="A147" s="178"/>
      <c r="B147" s="178"/>
      <c r="C147" s="178"/>
      <c r="D147" s="178"/>
      <c r="E147" s="178"/>
      <c r="F147" s="178"/>
      <c r="G147" s="178"/>
      <c r="H147" s="178"/>
      <c r="I147" s="177"/>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177"/>
      <c r="AN147" s="213"/>
      <c r="AO147" s="213"/>
      <c r="AP147" s="213"/>
      <c r="AQ147" s="213"/>
      <c r="AR147" s="213"/>
      <c r="AS147" s="213"/>
      <c r="AT147" s="213"/>
      <c r="AU147" s="213"/>
      <c r="AV147" s="213"/>
      <c r="AW147" s="177"/>
      <c r="AX147" s="213"/>
      <c r="AY147" s="213"/>
      <c r="AZ147" s="213"/>
      <c r="BA147" s="213"/>
      <c r="BB147" s="213"/>
      <c r="BC147" s="213"/>
      <c r="BD147" s="213"/>
      <c r="BE147" s="213"/>
      <c r="BF147" s="213"/>
      <c r="BG147" s="213"/>
      <c r="BH147" s="213"/>
      <c r="BI147" s="213"/>
      <c r="BJ147" s="213"/>
      <c r="BK147" s="213"/>
      <c r="BL147" s="213"/>
      <c r="BM147" s="213"/>
      <c r="BN147" s="213"/>
      <c r="BO147" s="213"/>
      <c r="BP147" s="213"/>
      <c r="BQ147" s="214"/>
      <c r="BU147" s="178"/>
      <c r="BV147" s="178"/>
      <c r="BW147" s="178"/>
      <c r="BX147" s="178"/>
      <c r="BY147" s="178"/>
      <c r="BZ147" s="178"/>
      <c r="CA147" s="178"/>
      <c r="CB147" s="178"/>
      <c r="CC147" s="177"/>
      <c r="CD147" s="213"/>
      <c r="CE147" s="213"/>
      <c r="CF147" s="213"/>
      <c r="CG147" s="213"/>
      <c r="CH147" s="213"/>
      <c r="CI147" s="213"/>
      <c r="CJ147" s="213"/>
      <c r="CK147" s="213"/>
      <c r="CL147" s="213"/>
      <c r="CM147" s="213"/>
      <c r="CN147" s="213"/>
      <c r="CO147" s="213"/>
      <c r="CP147" s="213"/>
      <c r="CQ147" s="213"/>
      <c r="CR147" s="213"/>
      <c r="CS147" s="213"/>
      <c r="CT147" s="213"/>
      <c r="CU147" s="213"/>
      <c r="CV147" s="213"/>
      <c r="CW147" s="214"/>
    </row>
    <row r="148" spans="1:101" ht="16.25" customHeight="1" x14ac:dyDescent="0.55000000000000004">
      <c r="A148" s="796" t="s">
        <v>324</v>
      </c>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c r="AT148" s="797"/>
      <c r="AU148" s="797"/>
      <c r="AV148" s="797"/>
      <c r="AW148" s="797"/>
      <c r="AX148" s="797"/>
      <c r="AY148" s="797"/>
      <c r="AZ148" s="797"/>
      <c r="BA148" s="797"/>
      <c r="BB148" s="797"/>
      <c r="BC148" s="797"/>
      <c r="BD148" s="797"/>
      <c r="BE148" s="797"/>
      <c r="BF148" s="797"/>
      <c r="BG148" s="797"/>
      <c r="BH148" s="797"/>
      <c r="BI148" s="797"/>
      <c r="BJ148" s="797"/>
      <c r="BK148" s="797"/>
      <c r="BL148" s="797"/>
      <c r="BM148" s="797"/>
      <c r="BN148" s="797"/>
      <c r="BO148" s="797"/>
      <c r="BP148" s="810"/>
      <c r="BQ148" s="176"/>
      <c r="BU148" s="796" t="s">
        <v>324</v>
      </c>
      <c r="BV148" s="797"/>
      <c r="BW148" s="797"/>
      <c r="BX148" s="797"/>
      <c r="BY148" s="797"/>
      <c r="BZ148" s="797"/>
      <c r="CA148" s="797"/>
      <c r="CB148" s="797"/>
      <c r="CC148" s="797"/>
      <c r="CD148" s="797"/>
      <c r="CE148" s="797"/>
      <c r="CF148" s="797"/>
      <c r="CG148" s="797"/>
      <c r="CH148" s="797"/>
      <c r="CI148" s="797"/>
      <c r="CJ148" s="797"/>
      <c r="CK148" s="797"/>
      <c r="CL148" s="797"/>
      <c r="CM148" s="797"/>
      <c r="CN148" s="797"/>
      <c r="CO148" s="797"/>
      <c r="CP148" s="797"/>
      <c r="CQ148" s="797"/>
      <c r="CR148" s="797"/>
      <c r="CS148" s="797"/>
      <c r="CT148" s="797"/>
      <c r="CU148" s="797"/>
      <c r="CV148" s="810"/>
      <c r="CW148" s="176"/>
    </row>
    <row r="149" spans="1:101" ht="21" customHeight="1" thickBot="1" x14ac:dyDescent="0.6">
      <c r="A149" s="811" t="s">
        <v>514</v>
      </c>
      <c r="B149" s="812"/>
      <c r="C149" s="812"/>
      <c r="D149" s="812"/>
      <c r="E149" s="339"/>
      <c r="F149" s="339"/>
      <c r="G149" s="339"/>
      <c r="H149" s="352" t="s">
        <v>300</v>
      </c>
      <c r="I149" s="367" t="s">
        <v>282</v>
      </c>
      <c r="J149" s="350" t="s">
        <v>283</v>
      </c>
      <c r="K149" s="367" t="s">
        <v>282</v>
      </c>
      <c r="L149" s="350" t="s">
        <v>283</v>
      </c>
      <c r="M149" s="367" t="s">
        <v>282</v>
      </c>
      <c r="N149" s="350" t="s">
        <v>283</v>
      </c>
      <c r="O149" s="367" t="s">
        <v>282</v>
      </c>
      <c r="P149" s="350" t="s">
        <v>283</v>
      </c>
      <c r="Q149" s="367" t="s">
        <v>282</v>
      </c>
      <c r="R149" s="350" t="s">
        <v>283</v>
      </c>
      <c r="S149" s="367" t="s">
        <v>282</v>
      </c>
      <c r="T149" s="350" t="s">
        <v>283</v>
      </c>
      <c r="U149" s="367" t="s">
        <v>282</v>
      </c>
      <c r="V149" s="350" t="s">
        <v>283</v>
      </c>
      <c r="W149" s="367" t="s">
        <v>282</v>
      </c>
      <c r="X149" s="350" t="s">
        <v>283</v>
      </c>
      <c r="Y149" s="367" t="s">
        <v>282</v>
      </c>
      <c r="Z149" s="350" t="s">
        <v>283</v>
      </c>
      <c r="AA149" s="367" t="s">
        <v>282</v>
      </c>
      <c r="AB149" s="350" t="s">
        <v>283</v>
      </c>
      <c r="AC149" s="367" t="s">
        <v>282</v>
      </c>
      <c r="AD149" s="350" t="s">
        <v>283</v>
      </c>
      <c r="AE149" s="367" t="s">
        <v>282</v>
      </c>
      <c r="AF149" s="350" t="s">
        <v>283</v>
      </c>
      <c r="AG149" s="367" t="s">
        <v>282</v>
      </c>
      <c r="AH149" s="350" t="s">
        <v>283</v>
      </c>
      <c r="AI149" s="367" t="s">
        <v>282</v>
      </c>
      <c r="AJ149" s="350" t="s">
        <v>283</v>
      </c>
      <c r="AK149" s="367" t="s">
        <v>282</v>
      </c>
      <c r="AL149" s="350" t="s">
        <v>283</v>
      </c>
      <c r="AM149" s="367" t="s">
        <v>282</v>
      </c>
      <c r="AN149" s="350" t="s">
        <v>283</v>
      </c>
      <c r="AO149" s="367" t="s">
        <v>282</v>
      </c>
      <c r="AP149" s="350" t="s">
        <v>283</v>
      </c>
      <c r="AQ149" s="367" t="s">
        <v>282</v>
      </c>
      <c r="AR149" s="350" t="s">
        <v>283</v>
      </c>
      <c r="AS149" s="367" t="s">
        <v>282</v>
      </c>
      <c r="AT149" s="350" t="s">
        <v>283</v>
      </c>
      <c r="AU149" s="367" t="s">
        <v>282</v>
      </c>
      <c r="AV149" s="350" t="s">
        <v>283</v>
      </c>
      <c r="AW149" s="367" t="s">
        <v>282</v>
      </c>
      <c r="AX149" s="350" t="s">
        <v>283</v>
      </c>
      <c r="AY149" s="367" t="s">
        <v>282</v>
      </c>
      <c r="AZ149" s="350" t="s">
        <v>283</v>
      </c>
      <c r="BA149" s="367" t="s">
        <v>282</v>
      </c>
      <c r="BB149" s="350" t="s">
        <v>283</v>
      </c>
      <c r="BC149" s="367" t="s">
        <v>282</v>
      </c>
      <c r="BD149" s="350" t="s">
        <v>283</v>
      </c>
      <c r="BE149" s="367" t="s">
        <v>282</v>
      </c>
      <c r="BF149" s="350" t="s">
        <v>283</v>
      </c>
      <c r="BG149" s="367" t="s">
        <v>282</v>
      </c>
      <c r="BH149" s="350" t="s">
        <v>283</v>
      </c>
      <c r="BI149" s="367" t="s">
        <v>282</v>
      </c>
      <c r="BJ149" s="350" t="s">
        <v>283</v>
      </c>
      <c r="BK149" s="367" t="s">
        <v>282</v>
      </c>
      <c r="BL149" s="350" t="s">
        <v>283</v>
      </c>
      <c r="BM149" s="367" t="s">
        <v>282</v>
      </c>
      <c r="BN149" s="350" t="s">
        <v>283</v>
      </c>
      <c r="BO149" s="367" t="s">
        <v>282</v>
      </c>
      <c r="BP149" s="367" t="s">
        <v>283</v>
      </c>
      <c r="BU149" s="811" t="s">
        <v>323</v>
      </c>
      <c r="BV149" s="812"/>
      <c r="BW149" s="812"/>
      <c r="BX149" s="812"/>
      <c r="BY149" s="339"/>
      <c r="BZ149" s="339"/>
      <c r="CA149" s="339"/>
      <c r="CB149" s="352" t="s">
        <v>300</v>
      </c>
      <c r="CC149" s="367" t="s">
        <v>282</v>
      </c>
      <c r="CD149" s="350" t="s">
        <v>283</v>
      </c>
      <c r="CE149" s="367" t="s">
        <v>282</v>
      </c>
      <c r="CF149" s="350" t="s">
        <v>283</v>
      </c>
      <c r="CG149" s="367" t="s">
        <v>282</v>
      </c>
      <c r="CH149" s="350" t="s">
        <v>283</v>
      </c>
      <c r="CI149" s="367" t="s">
        <v>282</v>
      </c>
      <c r="CJ149" s="350" t="s">
        <v>283</v>
      </c>
      <c r="CK149" s="367" t="s">
        <v>282</v>
      </c>
      <c r="CL149" s="350" t="s">
        <v>283</v>
      </c>
      <c r="CM149" s="367" t="s">
        <v>282</v>
      </c>
      <c r="CN149" s="350" t="s">
        <v>283</v>
      </c>
      <c r="CO149" s="367" t="s">
        <v>282</v>
      </c>
      <c r="CP149" s="350" t="s">
        <v>283</v>
      </c>
      <c r="CQ149" s="367" t="s">
        <v>282</v>
      </c>
      <c r="CR149" s="350" t="s">
        <v>283</v>
      </c>
      <c r="CS149" s="367" t="s">
        <v>282</v>
      </c>
      <c r="CT149" s="350" t="s">
        <v>283</v>
      </c>
      <c r="CU149" s="367" t="s">
        <v>282</v>
      </c>
      <c r="CV149" s="367" t="s">
        <v>283</v>
      </c>
    </row>
    <row r="150" spans="1:101" ht="21" customHeight="1" thickTop="1" x14ac:dyDescent="0.55000000000000004">
      <c r="A150" s="965"/>
      <c r="B150" s="966"/>
      <c r="C150" s="966"/>
      <c r="D150" s="966"/>
      <c r="E150" s="966"/>
      <c r="F150" s="966"/>
      <c r="G150" s="967"/>
      <c r="H150" s="215"/>
      <c r="I150" s="216"/>
      <c r="J150" s="233">
        <f t="shared" ref="J150:J157" si="1819">$H150*I150</f>
        <v>0</v>
      </c>
      <c r="K150" s="217"/>
      <c r="L150" s="233">
        <f t="shared" ref="L150" si="1820">$H150*K150</f>
        <v>0</v>
      </c>
      <c r="M150" s="217"/>
      <c r="N150" s="233">
        <f t="shared" ref="N150" si="1821">$H150*M150</f>
        <v>0</v>
      </c>
      <c r="O150" s="217"/>
      <c r="P150" s="233">
        <f t="shared" ref="P150:P157" si="1822">$H150*O150</f>
        <v>0</v>
      </c>
      <c r="Q150" s="217"/>
      <c r="R150" s="233">
        <f t="shared" ref="R150:R157" si="1823">$H150*Q150</f>
        <v>0</v>
      </c>
      <c r="S150" s="217"/>
      <c r="T150" s="233">
        <f t="shared" ref="T150:T157" si="1824">$H150*S150</f>
        <v>0</v>
      </c>
      <c r="U150" s="217"/>
      <c r="V150" s="233">
        <f t="shared" ref="V150:V157" si="1825">$H150*U150</f>
        <v>0</v>
      </c>
      <c r="W150" s="217"/>
      <c r="X150" s="233">
        <f t="shared" ref="X150:X157" si="1826">$H150*W150</f>
        <v>0</v>
      </c>
      <c r="Y150" s="217"/>
      <c r="Z150" s="233">
        <f t="shared" ref="Z150" si="1827">$H150*Y150</f>
        <v>0</v>
      </c>
      <c r="AA150" s="217"/>
      <c r="AB150" s="233">
        <f t="shared" ref="AB150" si="1828">$H150*AA150</f>
        <v>0</v>
      </c>
      <c r="AC150" s="217"/>
      <c r="AD150" s="233">
        <f t="shared" ref="AD150:AD157" si="1829">$H150*AC150</f>
        <v>0</v>
      </c>
      <c r="AE150" s="217"/>
      <c r="AF150" s="233">
        <f t="shared" ref="AF150:AF157" si="1830">$H150*AE150</f>
        <v>0</v>
      </c>
      <c r="AG150" s="217"/>
      <c r="AH150" s="233">
        <f t="shared" ref="AH150:AH157" si="1831">$H150*AG150</f>
        <v>0</v>
      </c>
      <c r="AI150" s="217"/>
      <c r="AJ150" s="233">
        <f t="shared" ref="AJ150:AJ157" si="1832">$H150*AI150</f>
        <v>0</v>
      </c>
      <c r="AK150" s="217"/>
      <c r="AL150" s="233">
        <f t="shared" ref="AL150:AL157" si="1833">$H150*AK150</f>
        <v>0</v>
      </c>
      <c r="AM150" s="216"/>
      <c r="AN150" s="233">
        <f t="shared" ref="AN150:AN157" si="1834">$H150*AM150</f>
        <v>0</v>
      </c>
      <c r="AO150" s="217"/>
      <c r="AP150" s="233">
        <f t="shared" ref="AP150" si="1835">$H150*AO150</f>
        <v>0</v>
      </c>
      <c r="AQ150" s="217"/>
      <c r="AR150" s="233">
        <f t="shared" ref="AR150:AR157" si="1836">$H150*AQ150</f>
        <v>0</v>
      </c>
      <c r="AS150" s="217"/>
      <c r="AT150" s="233">
        <f t="shared" ref="AT150:AT157" si="1837">$H150*AS150</f>
        <v>0</v>
      </c>
      <c r="AU150" s="217"/>
      <c r="AV150" s="233">
        <f t="shared" ref="AV150:AV157" si="1838">$H150*AU150</f>
        <v>0</v>
      </c>
      <c r="AW150" s="216"/>
      <c r="AX150" s="233">
        <f t="shared" ref="AX150:AX157" si="1839">$H150*AW150</f>
        <v>0</v>
      </c>
      <c r="AY150" s="217"/>
      <c r="AZ150" s="233">
        <f t="shared" ref="AZ150" si="1840">$H150*AY150</f>
        <v>0</v>
      </c>
      <c r="BA150" s="217"/>
      <c r="BB150" s="233">
        <f t="shared" ref="BB150:BB157" si="1841">$H150*BA150</f>
        <v>0</v>
      </c>
      <c r="BC150" s="217"/>
      <c r="BD150" s="233">
        <f t="shared" ref="BD150:BD157" si="1842">$H150*BC150</f>
        <v>0</v>
      </c>
      <c r="BE150" s="217"/>
      <c r="BF150" s="233">
        <f t="shared" ref="BF150:BF157" si="1843">$H150*BE150</f>
        <v>0</v>
      </c>
      <c r="BG150" s="217"/>
      <c r="BH150" s="233">
        <f t="shared" ref="BH150:BH157" si="1844">$H150*BG150</f>
        <v>0</v>
      </c>
      <c r="BI150" s="217"/>
      <c r="BJ150" s="233">
        <f t="shared" ref="BJ150:BJ157" si="1845">$H150*BI150</f>
        <v>0</v>
      </c>
      <c r="BK150" s="217"/>
      <c r="BL150" s="233">
        <f t="shared" ref="BL150:BL157" si="1846">$H150*BK150</f>
        <v>0</v>
      </c>
      <c r="BM150" s="217"/>
      <c r="BN150" s="233">
        <f t="shared" ref="BN150:BN157" si="1847">$H150*BM150</f>
        <v>0</v>
      </c>
      <c r="BO150" s="217"/>
      <c r="BP150" s="236">
        <f t="shared" ref="BP150:BP157" si="1848">$H150*BO150</f>
        <v>0</v>
      </c>
      <c r="BU150" s="813" t="s">
        <v>472</v>
      </c>
      <c r="BV150" s="814"/>
      <c r="BW150" s="814"/>
      <c r="BX150" s="814"/>
      <c r="BY150" s="814"/>
      <c r="BZ150" s="814"/>
      <c r="CA150" s="815"/>
      <c r="CB150" s="368">
        <v>10000</v>
      </c>
      <c r="CC150" s="369">
        <v>2</v>
      </c>
      <c r="CD150" s="233">
        <f t="shared" ref="CD150:CD157" si="1849">$CB150*CC150</f>
        <v>20000</v>
      </c>
      <c r="CE150" s="372">
        <v>1</v>
      </c>
      <c r="CF150" s="233">
        <f>$CB150*CE150</f>
        <v>10000</v>
      </c>
      <c r="CG150" s="372">
        <v>1</v>
      </c>
      <c r="CH150" s="233">
        <f t="shared" ref="CH150:CH157" si="1850">$CB150*CG150</f>
        <v>10000</v>
      </c>
      <c r="CI150" s="372">
        <v>1</v>
      </c>
      <c r="CJ150" s="233">
        <f t="shared" ref="CJ150:CJ157" si="1851">$CB150*CI150</f>
        <v>10000</v>
      </c>
      <c r="CK150" s="217"/>
      <c r="CL150" s="233">
        <f t="shared" ref="CL150:CL157" si="1852">$CB150*CK150</f>
        <v>0</v>
      </c>
      <c r="CM150" s="372">
        <v>1</v>
      </c>
      <c r="CN150" s="233">
        <f t="shared" ref="CN150:CN157" si="1853">$CB150*CM150</f>
        <v>10000</v>
      </c>
      <c r="CO150" s="217"/>
      <c r="CP150" s="233">
        <f t="shared" ref="CP150:CP157" si="1854">$H150*CO150</f>
        <v>0</v>
      </c>
      <c r="CQ150" s="217"/>
      <c r="CR150" s="233">
        <f t="shared" ref="CR150:CR157" si="1855">$H150*CQ150</f>
        <v>0</v>
      </c>
      <c r="CS150" s="217"/>
      <c r="CT150" s="233">
        <f t="shared" ref="CT150:CT157" si="1856">$H150*CS150</f>
        <v>0</v>
      </c>
      <c r="CU150" s="217"/>
      <c r="CV150" s="236">
        <f t="shared" ref="CV150:CV157" si="1857">$H150*CU150</f>
        <v>0</v>
      </c>
    </row>
    <row r="151" spans="1:101" ht="21" customHeight="1" x14ac:dyDescent="0.55000000000000004">
      <c r="A151" s="803"/>
      <c r="B151" s="804"/>
      <c r="C151" s="804"/>
      <c r="D151" s="804"/>
      <c r="E151" s="804"/>
      <c r="F151" s="804"/>
      <c r="G151" s="805"/>
      <c r="H151" s="218"/>
      <c r="I151" s="219"/>
      <c r="J151" s="234">
        <f t="shared" si="1819"/>
        <v>0</v>
      </c>
      <c r="K151" s="220"/>
      <c r="L151" s="234">
        <f>$H151*K151</f>
        <v>0</v>
      </c>
      <c r="M151" s="220"/>
      <c r="N151" s="234">
        <f>$H151*M151</f>
        <v>0</v>
      </c>
      <c r="O151" s="220"/>
      <c r="P151" s="234">
        <f t="shared" si="1822"/>
        <v>0</v>
      </c>
      <c r="Q151" s="220"/>
      <c r="R151" s="234">
        <f t="shared" si="1823"/>
        <v>0</v>
      </c>
      <c r="S151" s="220"/>
      <c r="T151" s="234">
        <f t="shared" si="1824"/>
        <v>0</v>
      </c>
      <c r="U151" s="220"/>
      <c r="V151" s="234">
        <f t="shared" si="1825"/>
        <v>0</v>
      </c>
      <c r="W151" s="220"/>
      <c r="X151" s="234">
        <f t="shared" si="1826"/>
        <v>0</v>
      </c>
      <c r="Y151" s="220"/>
      <c r="Z151" s="234">
        <f>$H151*Y151</f>
        <v>0</v>
      </c>
      <c r="AA151" s="220"/>
      <c r="AB151" s="234">
        <f>$H151*AA151</f>
        <v>0</v>
      </c>
      <c r="AC151" s="220"/>
      <c r="AD151" s="234">
        <f t="shared" si="1829"/>
        <v>0</v>
      </c>
      <c r="AE151" s="220"/>
      <c r="AF151" s="234">
        <f t="shared" si="1830"/>
        <v>0</v>
      </c>
      <c r="AG151" s="220"/>
      <c r="AH151" s="234">
        <f t="shared" si="1831"/>
        <v>0</v>
      </c>
      <c r="AI151" s="220"/>
      <c r="AJ151" s="234">
        <f t="shared" si="1832"/>
        <v>0</v>
      </c>
      <c r="AK151" s="220"/>
      <c r="AL151" s="234">
        <f t="shared" si="1833"/>
        <v>0</v>
      </c>
      <c r="AM151" s="219"/>
      <c r="AN151" s="234">
        <f t="shared" si="1834"/>
        <v>0</v>
      </c>
      <c r="AO151" s="220"/>
      <c r="AP151" s="234">
        <f>$H151*AO151</f>
        <v>0</v>
      </c>
      <c r="AQ151" s="220"/>
      <c r="AR151" s="234">
        <f t="shared" si="1836"/>
        <v>0</v>
      </c>
      <c r="AS151" s="220"/>
      <c r="AT151" s="234">
        <f t="shared" si="1837"/>
        <v>0</v>
      </c>
      <c r="AU151" s="220"/>
      <c r="AV151" s="234">
        <f t="shared" si="1838"/>
        <v>0</v>
      </c>
      <c r="AW151" s="219"/>
      <c r="AX151" s="234">
        <f t="shared" si="1839"/>
        <v>0</v>
      </c>
      <c r="AY151" s="220"/>
      <c r="AZ151" s="234">
        <f>$H151*AY151</f>
        <v>0</v>
      </c>
      <c r="BA151" s="220"/>
      <c r="BB151" s="234">
        <f t="shared" si="1841"/>
        <v>0</v>
      </c>
      <c r="BC151" s="220"/>
      <c r="BD151" s="234">
        <f t="shared" si="1842"/>
        <v>0</v>
      </c>
      <c r="BE151" s="220"/>
      <c r="BF151" s="234">
        <f t="shared" si="1843"/>
        <v>0</v>
      </c>
      <c r="BG151" s="220"/>
      <c r="BH151" s="234">
        <f t="shared" si="1844"/>
        <v>0</v>
      </c>
      <c r="BI151" s="220"/>
      <c r="BJ151" s="234">
        <f t="shared" si="1845"/>
        <v>0</v>
      </c>
      <c r="BK151" s="220"/>
      <c r="BL151" s="234">
        <f t="shared" si="1846"/>
        <v>0</v>
      </c>
      <c r="BM151" s="220"/>
      <c r="BN151" s="234">
        <f t="shared" si="1847"/>
        <v>0</v>
      </c>
      <c r="BO151" s="220"/>
      <c r="BP151" s="237">
        <f t="shared" si="1848"/>
        <v>0</v>
      </c>
      <c r="BU151" s="1026"/>
      <c r="BV151" s="1027"/>
      <c r="BW151" s="1027"/>
      <c r="BX151" s="1027"/>
      <c r="BY151" s="1027"/>
      <c r="BZ151" s="1027"/>
      <c r="CA151" s="1028"/>
      <c r="CB151" s="218"/>
      <c r="CC151" s="219"/>
      <c r="CD151" s="234">
        <f t="shared" si="1849"/>
        <v>0</v>
      </c>
      <c r="CE151" s="220"/>
      <c r="CF151" s="234">
        <f>$CB151*CE151</f>
        <v>0</v>
      </c>
      <c r="CG151" s="220"/>
      <c r="CH151" s="234">
        <f t="shared" si="1850"/>
        <v>0</v>
      </c>
      <c r="CI151" s="220"/>
      <c r="CJ151" s="234">
        <f t="shared" si="1851"/>
        <v>0</v>
      </c>
      <c r="CK151" s="220"/>
      <c r="CL151" s="234">
        <f t="shared" si="1852"/>
        <v>0</v>
      </c>
      <c r="CM151" s="220"/>
      <c r="CN151" s="234">
        <f t="shared" si="1853"/>
        <v>0</v>
      </c>
      <c r="CO151" s="220"/>
      <c r="CP151" s="234">
        <f t="shared" si="1854"/>
        <v>0</v>
      </c>
      <c r="CQ151" s="220"/>
      <c r="CR151" s="234">
        <f t="shared" si="1855"/>
        <v>0</v>
      </c>
      <c r="CS151" s="220"/>
      <c r="CT151" s="234">
        <f t="shared" si="1856"/>
        <v>0</v>
      </c>
      <c r="CU151" s="220"/>
      <c r="CV151" s="237">
        <f t="shared" si="1857"/>
        <v>0</v>
      </c>
    </row>
    <row r="152" spans="1:101" ht="21" customHeight="1" x14ac:dyDescent="0.55000000000000004">
      <c r="A152" s="803"/>
      <c r="B152" s="804"/>
      <c r="C152" s="804"/>
      <c r="D152" s="804"/>
      <c r="E152" s="804"/>
      <c r="F152" s="804"/>
      <c r="G152" s="805"/>
      <c r="H152" s="218"/>
      <c r="I152" s="219"/>
      <c r="J152" s="234">
        <f t="shared" si="1819"/>
        <v>0</v>
      </c>
      <c r="K152" s="220"/>
      <c r="L152" s="234">
        <f>$H152*K152</f>
        <v>0</v>
      </c>
      <c r="M152" s="220"/>
      <c r="N152" s="234">
        <f>$H152*M152</f>
        <v>0</v>
      </c>
      <c r="O152" s="220"/>
      <c r="P152" s="234">
        <f t="shared" si="1822"/>
        <v>0</v>
      </c>
      <c r="Q152" s="220"/>
      <c r="R152" s="234">
        <f t="shared" si="1823"/>
        <v>0</v>
      </c>
      <c r="S152" s="220"/>
      <c r="T152" s="234">
        <f t="shared" si="1824"/>
        <v>0</v>
      </c>
      <c r="U152" s="220"/>
      <c r="V152" s="234">
        <f t="shared" si="1825"/>
        <v>0</v>
      </c>
      <c r="W152" s="220"/>
      <c r="X152" s="234">
        <f t="shared" si="1826"/>
        <v>0</v>
      </c>
      <c r="Y152" s="220"/>
      <c r="Z152" s="234">
        <f>$H152*Y152</f>
        <v>0</v>
      </c>
      <c r="AA152" s="220"/>
      <c r="AB152" s="234">
        <f>$H152*AA152</f>
        <v>0</v>
      </c>
      <c r="AC152" s="220"/>
      <c r="AD152" s="234">
        <f t="shared" si="1829"/>
        <v>0</v>
      </c>
      <c r="AE152" s="220"/>
      <c r="AF152" s="234">
        <f t="shared" si="1830"/>
        <v>0</v>
      </c>
      <c r="AG152" s="220"/>
      <c r="AH152" s="234">
        <f t="shared" si="1831"/>
        <v>0</v>
      </c>
      <c r="AI152" s="220"/>
      <c r="AJ152" s="234">
        <f t="shared" si="1832"/>
        <v>0</v>
      </c>
      <c r="AK152" s="220"/>
      <c r="AL152" s="234">
        <f t="shared" si="1833"/>
        <v>0</v>
      </c>
      <c r="AM152" s="219"/>
      <c r="AN152" s="234">
        <f t="shared" si="1834"/>
        <v>0</v>
      </c>
      <c r="AO152" s="220"/>
      <c r="AP152" s="234">
        <f>$H152*AO152</f>
        <v>0</v>
      </c>
      <c r="AQ152" s="220"/>
      <c r="AR152" s="234">
        <f t="shared" si="1836"/>
        <v>0</v>
      </c>
      <c r="AS152" s="220"/>
      <c r="AT152" s="234">
        <f t="shared" si="1837"/>
        <v>0</v>
      </c>
      <c r="AU152" s="220"/>
      <c r="AV152" s="234">
        <f t="shared" si="1838"/>
        <v>0</v>
      </c>
      <c r="AW152" s="219"/>
      <c r="AX152" s="234">
        <f t="shared" si="1839"/>
        <v>0</v>
      </c>
      <c r="AY152" s="220"/>
      <c r="AZ152" s="234">
        <f>$H152*AY152</f>
        <v>0</v>
      </c>
      <c r="BA152" s="220"/>
      <c r="BB152" s="234">
        <f t="shared" si="1841"/>
        <v>0</v>
      </c>
      <c r="BC152" s="220"/>
      <c r="BD152" s="234">
        <f t="shared" si="1842"/>
        <v>0</v>
      </c>
      <c r="BE152" s="220"/>
      <c r="BF152" s="234">
        <f t="shared" si="1843"/>
        <v>0</v>
      </c>
      <c r="BG152" s="220"/>
      <c r="BH152" s="234">
        <f t="shared" si="1844"/>
        <v>0</v>
      </c>
      <c r="BI152" s="220"/>
      <c r="BJ152" s="234">
        <f t="shared" si="1845"/>
        <v>0</v>
      </c>
      <c r="BK152" s="220"/>
      <c r="BL152" s="234">
        <f t="shared" si="1846"/>
        <v>0</v>
      </c>
      <c r="BM152" s="220"/>
      <c r="BN152" s="234">
        <f t="shared" si="1847"/>
        <v>0</v>
      </c>
      <c r="BO152" s="220"/>
      <c r="BP152" s="237">
        <f t="shared" si="1848"/>
        <v>0</v>
      </c>
      <c r="BU152" s="803"/>
      <c r="BV152" s="804"/>
      <c r="BW152" s="804"/>
      <c r="BX152" s="804"/>
      <c r="BY152" s="804"/>
      <c r="BZ152" s="804"/>
      <c r="CA152" s="805"/>
      <c r="CB152" s="218"/>
      <c r="CC152" s="219"/>
      <c r="CD152" s="234">
        <f t="shared" si="1849"/>
        <v>0</v>
      </c>
      <c r="CE152" s="220"/>
      <c r="CF152" s="234">
        <f>$CB152*CE152</f>
        <v>0</v>
      </c>
      <c r="CG152" s="220"/>
      <c r="CH152" s="234">
        <f t="shared" si="1850"/>
        <v>0</v>
      </c>
      <c r="CI152" s="220"/>
      <c r="CJ152" s="234">
        <f t="shared" si="1851"/>
        <v>0</v>
      </c>
      <c r="CK152" s="220"/>
      <c r="CL152" s="234">
        <f t="shared" si="1852"/>
        <v>0</v>
      </c>
      <c r="CM152" s="220"/>
      <c r="CN152" s="234">
        <f t="shared" si="1853"/>
        <v>0</v>
      </c>
      <c r="CO152" s="220"/>
      <c r="CP152" s="234">
        <f t="shared" si="1854"/>
        <v>0</v>
      </c>
      <c r="CQ152" s="220"/>
      <c r="CR152" s="234">
        <f t="shared" si="1855"/>
        <v>0</v>
      </c>
      <c r="CS152" s="220"/>
      <c r="CT152" s="234">
        <f t="shared" si="1856"/>
        <v>0</v>
      </c>
      <c r="CU152" s="220"/>
      <c r="CV152" s="237">
        <f t="shared" si="1857"/>
        <v>0</v>
      </c>
    </row>
    <row r="153" spans="1:101" ht="21" customHeight="1" x14ac:dyDescent="0.55000000000000004">
      <c r="A153" s="803"/>
      <c r="B153" s="804"/>
      <c r="C153" s="804"/>
      <c r="D153" s="804"/>
      <c r="E153" s="804"/>
      <c r="F153" s="804"/>
      <c r="G153" s="805"/>
      <c r="H153" s="218"/>
      <c r="I153" s="219"/>
      <c r="J153" s="234">
        <f t="shared" si="1819"/>
        <v>0</v>
      </c>
      <c r="K153" s="220"/>
      <c r="L153" s="234">
        <f>$H153*K153</f>
        <v>0</v>
      </c>
      <c r="M153" s="220"/>
      <c r="N153" s="234">
        <f>$H153*M153</f>
        <v>0</v>
      </c>
      <c r="O153" s="220"/>
      <c r="P153" s="234">
        <f t="shared" si="1822"/>
        <v>0</v>
      </c>
      <c r="Q153" s="220"/>
      <c r="R153" s="234">
        <f t="shared" si="1823"/>
        <v>0</v>
      </c>
      <c r="S153" s="220"/>
      <c r="T153" s="234">
        <f t="shared" si="1824"/>
        <v>0</v>
      </c>
      <c r="U153" s="220"/>
      <c r="V153" s="234">
        <f t="shared" si="1825"/>
        <v>0</v>
      </c>
      <c r="W153" s="220"/>
      <c r="X153" s="234">
        <f t="shared" si="1826"/>
        <v>0</v>
      </c>
      <c r="Y153" s="220"/>
      <c r="Z153" s="234">
        <f>$H153*Y153</f>
        <v>0</v>
      </c>
      <c r="AA153" s="220"/>
      <c r="AB153" s="234">
        <f>$H153*AA153</f>
        <v>0</v>
      </c>
      <c r="AC153" s="220"/>
      <c r="AD153" s="234">
        <f t="shared" si="1829"/>
        <v>0</v>
      </c>
      <c r="AE153" s="220"/>
      <c r="AF153" s="234">
        <f t="shared" si="1830"/>
        <v>0</v>
      </c>
      <c r="AG153" s="220"/>
      <c r="AH153" s="234">
        <f t="shared" si="1831"/>
        <v>0</v>
      </c>
      <c r="AI153" s="220"/>
      <c r="AJ153" s="234">
        <f t="shared" si="1832"/>
        <v>0</v>
      </c>
      <c r="AK153" s="220"/>
      <c r="AL153" s="234">
        <f t="shared" si="1833"/>
        <v>0</v>
      </c>
      <c r="AM153" s="219"/>
      <c r="AN153" s="234">
        <f t="shared" si="1834"/>
        <v>0</v>
      </c>
      <c r="AO153" s="220"/>
      <c r="AP153" s="234">
        <f>$H153*AO153</f>
        <v>0</v>
      </c>
      <c r="AQ153" s="220"/>
      <c r="AR153" s="234">
        <f t="shared" si="1836"/>
        <v>0</v>
      </c>
      <c r="AS153" s="220"/>
      <c r="AT153" s="234">
        <f t="shared" si="1837"/>
        <v>0</v>
      </c>
      <c r="AU153" s="220"/>
      <c r="AV153" s="234">
        <f t="shared" si="1838"/>
        <v>0</v>
      </c>
      <c r="AW153" s="219"/>
      <c r="AX153" s="234">
        <f t="shared" si="1839"/>
        <v>0</v>
      </c>
      <c r="AY153" s="220"/>
      <c r="AZ153" s="234">
        <f>$H153*AY153</f>
        <v>0</v>
      </c>
      <c r="BA153" s="220"/>
      <c r="BB153" s="234">
        <f t="shared" si="1841"/>
        <v>0</v>
      </c>
      <c r="BC153" s="220"/>
      <c r="BD153" s="234">
        <f t="shared" si="1842"/>
        <v>0</v>
      </c>
      <c r="BE153" s="220"/>
      <c r="BF153" s="234">
        <f t="shared" si="1843"/>
        <v>0</v>
      </c>
      <c r="BG153" s="220"/>
      <c r="BH153" s="234">
        <f t="shared" si="1844"/>
        <v>0</v>
      </c>
      <c r="BI153" s="220"/>
      <c r="BJ153" s="234">
        <f t="shared" si="1845"/>
        <v>0</v>
      </c>
      <c r="BK153" s="220"/>
      <c r="BL153" s="234">
        <f t="shared" si="1846"/>
        <v>0</v>
      </c>
      <c r="BM153" s="220"/>
      <c r="BN153" s="234">
        <f t="shared" si="1847"/>
        <v>0</v>
      </c>
      <c r="BO153" s="220"/>
      <c r="BP153" s="237">
        <f>$H153*BO153</f>
        <v>0</v>
      </c>
      <c r="BU153" s="803"/>
      <c r="BV153" s="804"/>
      <c r="BW153" s="804"/>
      <c r="BX153" s="804"/>
      <c r="BY153" s="804"/>
      <c r="BZ153" s="804"/>
      <c r="CA153" s="805"/>
      <c r="CB153" s="218"/>
      <c r="CC153" s="219"/>
      <c r="CD153" s="234">
        <f t="shared" si="1849"/>
        <v>0</v>
      </c>
      <c r="CE153" s="220"/>
      <c r="CF153" s="234">
        <f t="shared" ref="CF153:CF157" si="1858">$CB153*CE153</f>
        <v>0</v>
      </c>
      <c r="CG153" s="220"/>
      <c r="CH153" s="234">
        <f t="shared" si="1850"/>
        <v>0</v>
      </c>
      <c r="CI153" s="220"/>
      <c r="CJ153" s="234">
        <f t="shared" si="1851"/>
        <v>0</v>
      </c>
      <c r="CK153" s="220"/>
      <c r="CL153" s="234">
        <f t="shared" si="1852"/>
        <v>0</v>
      </c>
      <c r="CM153" s="220"/>
      <c r="CN153" s="234">
        <f t="shared" si="1853"/>
        <v>0</v>
      </c>
      <c r="CO153" s="220"/>
      <c r="CP153" s="234">
        <f t="shared" si="1854"/>
        <v>0</v>
      </c>
      <c r="CQ153" s="220"/>
      <c r="CR153" s="234">
        <f t="shared" si="1855"/>
        <v>0</v>
      </c>
      <c r="CS153" s="220"/>
      <c r="CT153" s="234">
        <f t="shared" si="1856"/>
        <v>0</v>
      </c>
      <c r="CU153" s="220"/>
      <c r="CV153" s="237">
        <f t="shared" si="1857"/>
        <v>0</v>
      </c>
    </row>
    <row r="154" spans="1:101" ht="21" customHeight="1" x14ac:dyDescent="0.55000000000000004">
      <c r="A154" s="803"/>
      <c r="B154" s="804"/>
      <c r="C154" s="804"/>
      <c r="D154" s="804"/>
      <c r="E154" s="804"/>
      <c r="F154" s="804"/>
      <c r="G154" s="805"/>
      <c r="H154" s="218"/>
      <c r="I154" s="219"/>
      <c r="J154" s="234">
        <f t="shared" si="1819"/>
        <v>0</v>
      </c>
      <c r="K154" s="220"/>
      <c r="L154" s="234">
        <f t="shared" ref="L154:L157" si="1859">$H154*K154</f>
        <v>0</v>
      </c>
      <c r="M154" s="220"/>
      <c r="N154" s="234">
        <f t="shared" ref="N154:N157" si="1860">$H154*M154</f>
        <v>0</v>
      </c>
      <c r="O154" s="220"/>
      <c r="P154" s="234">
        <f t="shared" si="1822"/>
        <v>0</v>
      </c>
      <c r="Q154" s="220"/>
      <c r="R154" s="234">
        <f t="shared" si="1823"/>
        <v>0</v>
      </c>
      <c r="S154" s="220"/>
      <c r="T154" s="234">
        <f t="shared" si="1824"/>
        <v>0</v>
      </c>
      <c r="U154" s="220"/>
      <c r="V154" s="234">
        <f t="shared" si="1825"/>
        <v>0</v>
      </c>
      <c r="W154" s="220"/>
      <c r="X154" s="234">
        <f t="shared" si="1826"/>
        <v>0</v>
      </c>
      <c r="Y154" s="220"/>
      <c r="Z154" s="234">
        <f t="shared" ref="Z154:Z157" si="1861">$H154*Y154</f>
        <v>0</v>
      </c>
      <c r="AA154" s="220"/>
      <c r="AB154" s="234">
        <f t="shared" ref="AB154:AB157" si="1862">$H154*AA154</f>
        <v>0</v>
      </c>
      <c r="AC154" s="220"/>
      <c r="AD154" s="234">
        <f t="shared" si="1829"/>
        <v>0</v>
      </c>
      <c r="AE154" s="220"/>
      <c r="AF154" s="234">
        <f t="shared" si="1830"/>
        <v>0</v>
      </c>
      <c r="AG154" s="220"/>
      <c r="AH154" s="234">
        <f t="shared" si="1831"/>
        <v>0</v>
      </c>
      <c r="AI154" s="220"/>
      <c r="AJ154" s="234">
        <f t="shared" si="1832"/>
        <v>0</v>
      </c>
      <c r="AK154" s="220"/>
      <c r="AL154" s="234">
        <f t="shared" si="1833"/>
        <v>0</v>
      </c>
      <c r="AM154" s="219"/>
      <c r="AN154" s="234">
        <f t="shared" si="1834"/>
        <v>0</v>
      </c>
      <c r="AO154" s="220"/>
      <c r="AP154" s="234">
        <f t="shared" ref="AP154:AP157" si="1863">$H154*AO154</f>
        <v>0</v>
      </c>
      <c r="AQ154" s="220"/>
      <c r="AR154" s="234">
        <f t="shared" si="1836"/>
        <v>0</v>
      </c>
      <c r="AS154" s="220"/>
      <c r="AT154" s="234">
        <f t="shared" si="1837"/>
        <v>0</v>
      </c>
      <c r="AU154" s="220"/>
      <c r="AV154" s="234">
        <f t="shared" si="1838"/>
        <v>0</v>
      </c>
      <c r="AW154" s="219"/>
      <c r="AX154" s="234">
        <f t="shared" si="1839"/>
        <v>0</v>
      </c>
      <c r="AY154" s="220"/>
      <c r="AZ154" s="234">
        <f t="shared" ref="AZ154:AZ157" si="1864">$H154*AY154</f>
        <v>0</v>
      </c>
      <c r="BA154" s="220"/>
      <c r="BB154" s="234">
        <f t="shared" si="1841"/>
        <v>0</v>
      </c>
      <c r="BC154" s="220"/>
      <c r="BD154" s="234">
        <f t="shared" si="1842"/>
        <v>0</v>
      </c>
      <c r="BE154" s="220"/>
      <c r="BF154" s="234">
        <f t="shared" si="1843"/>
        <v>0</v>
      </c>
      <c r="BG154" s="220"/>
      <c r="BH154" s="234">
        <f t="shared" si="1844"/>
        <v>0</v>
      </c>
      <c r="BI154" s="220"/>
      <c r="BJ154" s="234">
        <f t="shared" si="1845"/>
        <v>0</v>
      </c>
      <c r="BK154" s="220"/>
      <c r="BL154" s="234">
        <f t="shared" si="1846"/>
        <v>0</v>
      </c>
      <c r="BM154" s="220"/>
      <c r="BN154" s="234">
        <f t="shared" si="1847"/>
        <v>0</v>
      </c>
      <c r="BO154" s="220"/>
      <c r="BP154" s="237">
        <f t="shared" si="1848"/>
        <v>0</v>
      </c>
      <c r="BU154" s="803"/>
      <c r="BV154" s="804"/>
      <c r="BW154" s="804"/>
      <c r="BX154" s="804"/>
      <c r="BY154" s="804"/>
      <c r="BZ154" s="804"/>
      <c r="CA154" s="805"/>
      <c r="CB154" s="218"/>
      <c r="CC154" s="219"/>
      <c r="CD154" s="234">
        <f t="shared" si="1849"/>
        <v>0</v>
      </c>
      <c r="CE154" s="220"/>
      <c r="CF154" s="234">
        <f t="shared" si="1858"/>
        <v>0</v>
      </c>
      <c r="CG154" s="220"/>
      <c r="CH154" s="234">
        <f t="shared" si="1850"/>
        <v>0</v>
      </c>
      <c r="CI154" s="220"/>
      <c r="CJ154" s="234">
        <f t="shared" si="1851"/>
        <v>0</v>
      </c>
      <c r="CK154" s="220"/>
      <c r="CL154" s="234">
        <f t="shared" si="1852"/>
        <v>0</v>
      </c>
      <c r="CM154" s="220"/>
      <c r="CN154" s="234">
        <f t="shared" si="1853"/>
        <v>0</v>
      </c>
      <c r="CO154" s="220"/>
      <c r="CP154" s="234">
        <f t="shared" si="1854"/>
        <v>0</v>
      </c>
      <c r="CQ154" s="220"/>
      <c r="CR154" s="234">
        <f t="shared" si="1855"/>
        <v>0</v>
      </c>
      <c r="CS154" s="220"/>
      <c r="CT154" s="234">
        <f t="shared" si="1856"/>
        <v>0</v>
      </c>
      <c r="CU154" s="220"/>
      <c r="CV154" s="237">
        <f t="shared" si="1857"/>
        <v>0</v>
      </c>
    </row>
    <row r="155" spans="1:101" ht="21" customHeight="1" x14ac:dyDescent="0.55000000000000004">
      <c r="A155" s="803"/>
      <c r="B155" s="804"/>
      <c r="C155" s="804"/>
      <c r="D155" s="804"/>
      <c r="E155" s="804"/>
      <c r="F155" s="804"/>
      <c r="G155" s="805"/>
      <c r="H155" s="218"/>
      <c r="I155" s="219"/>
      <c r="J155" s="234">
        <f t="shared" si="1819"/>
        <v>0</v>
      </c>
      <c r="K155" s="220"/>
      <c r="L155" s="234">
        <f t="shared" si="1859"/>
        <v>0</v>
      </c>
      <c r="M155" s="220"/>
      <c r="N155" s="234">
        <f t="shared" si="1860"/>
        <v>0</v>
      </c>
      <c r="O155" s="220"/>
      <c r="P155" s="234">
        <f t="shared" si="1822"/>
        <v>0</v>
      </c>
      <c r="Q155" s="220"/>
      <c r="R155" s="234">
        <f t="shared" si="1823"/>
        <v>0</v>
      </c>
      <c r="S155" s="220"/>
      <c r="T155" s="234">
        <f t="shared" si="1824"/>
        <v>0</v>
      </c>
      <c r="U155" s="220"/>
      <c r="V155" s="234">
        <f t="shared" si="1825"/>
        <v>0</v>
      </c>
      <c r="W155" s="220"/>
      <c r="X155" s="234">
        <f t="shared" si="1826"/>
        <v>0</v>
      </c>
      <c r="Y155" s="220"/>
      <c r="Z155" s="234">
        <f t="shared" si="1861"/>
        <v>0</v>
      </c>
      <c r="AA155" s="220"/>
      <c r="AB155" s="234">
        <f t="shared" si="1862"/>
        <v>0</v>
      </c>
      <c r="AC155" s="220"/>
      <c r="AD155" s="234">
        <f t="shared" si="1829"/>
        <v>0</v>
      </c>
      <c r="AE155" s="220"/>
      <c r="AF155" s="234">
        <f t="shared" si="1830"/>
        <v>0</v>
      </c>
      <c r="AG155" s="220"/>
      <c r="AH155" s="234">
        <f t="shared" si="1831"/>
        <v>0</v>
      </c>
      <c r="AI155" s="220"/>
      <c r="AJ155" s="234">
        <f t="shared" si="1832"/>
        <v>0</v>
      </c>
      <c r="AK155" s="220"/>
      <c r="AL155" s="234">
        <f t="shared" si="1833"/>
        <v>0</v>
      </c>
      <c r="AM155" s="219"/>
      <c r="AN155" s="234">
        <f t="shared" si="1834"/>
        <v>0</v>
      </c>
      <c r="AO155" s="220"/>
      <c r="AP155" s="234">
        <f t="shared" si="1863"/>
        <v>0</v>
      </c>
      <c r="AQ155" s="220"/>
      <c r="AR155" s="234">
        <f t="shared" si="1836"/>
        <v>0</v>
      </c>
      <c r="AS155" s="220"/>
      <c r="AT155" s="234">
        <f t="shared" si="1837"/>
        <v>0</v>
      </c>
      <c r="AU155" s="220"/>
      <c r="AV155" s="234">
        <f t="shared" si="1838"/>
        <v>0</v>
      </c>
      <c r="AW155" s="219"/>
      <c r="AX155" s="234">
        <f t="shared" si="1839"/>
        <v>0</v>
      </c>
      <c r="AY155" s="220"/>
      <c r="AZ155" s="234">
        <f t="shared" si="1864"/>
        <v>0</v>
      </c>
      <c r="BA155" s="220"/>
      <c r="BB155" s="234">
        <f t="shared" si="1841"/>
        <v>0</v>
      </c>
      <c r="BC155" s="220"/>
      <c r="BD155" s="234">
        <f t="shared" si="1842"/>
        <v>0</v>
      </c>
      <c r="BE155" s="220"/>
      <c r="BF155" s="234">
        <f t="shared" si="1843"/>
        <v>0</v>
      </c>
      <c r="BG155" s="220"/>
      <c r="BH155" s="234">
        <f t="shared" si="1844"/>
        <v>0</v>
      </c>
      <c r="BI155" s="220"/>
      <c r="BJ155" s="234">
        <f t="shared" si="1845"/>
        <v>0</v>
      </c>
      <c r="BK155" s="220"/>
      <c r="BL155" s="234">
        <f t="shared" si="1846"/>
        <v>0</v>
      </c>
      <c r="BM155" s="220"/>
      <c r="BN155" s="234">
        <f t="shared" si="1847"/>
        <v>0</v>
      </c>
      <c r="BO155" s="220"/>
      <c r="BP155" s="237">
        <f t="shared" si="1848"/>
        <v>0</v>
      </c>
      <c r="BU155" s="803"/>
      <c r="BV155" s="804"/>
      <c r="BW155" s="804"/>
      <c r="BX155" s="804"/>
      <c r="BY155" s="804"/>
      <c r="BZ155" s="804"/>
      <c r="CA155" s="805"/>
      <c r="CB155" s="218"/>
      <c r="CC155" s="219"/>
      <c r="CD155" s="234">
        <f t="shared" si="1849"/>
        <v>0</v>
      </c>
      <c r="CE155" s="220"/>
      <c r="CF155" s="234">
        <f t="shared" si="1858"/>
        <v>0</v>
      </c>
      <c r="CG155" s="220"/>
      <c r="CH155" s="234">
        <f t="shared" si="1850"/>
        <v>0</v>
      </c>
      <c r="CI155" s="220"/>
      <c r="CJ155" s="234">
        <f t="shared" si="1851"/>
        <v>0</v>
      </c>
      <c r="CK155" s="220"/>
      <c r="CL155" s="234">
        <f t="shared" si="1852"/>
        <v>0</v>
      </c>
      <c r="CM155" s="220"/>
      <c r="CN155" s="234">
        <f t="shared" si="1853"/>
        <v>0</v>
      </c>
      <c r="CO155" s="220"/>
      <c r="CP155" s="234">
        <f t="shared" si="1854"/>
        <v>0</v>
      </c>
      <c r="CQ155" s="220"/>
      <c r="CR155" s="234">
        <f t="shared" si="1855"/>
        <v>0</v>
      </c>
      <c r="CS155" s="220"/>
      <c r="CT155" s="234">
        <f t="shared" si="1856"/>
        <v>0</v>
      </c>
      <c r="CU155" s="220"/>
      <c r="CV155" s="237">
        <f t="shared" si="1857"/>
        <v>0</v>
      </c>
    </row>
    <row r="156" spans="1:101" ht="21" customHeight="1" x14ac:dyDescent="0.55000000000000004">
      <c r="A156" s="803"/>
      <c r="B156" s="804"/>
      <c r="C156" s="804"/>
      <c r="D156" s="804"/>
      <c r="E156" s="804"/>
      <c r="F156" s="804"/>
      <c r="G156" s="805"/>
      <c r="H156" s="218"/>
      <c r="I156" s="219"/>
      <c r="J156" s="234">
        <f t="shared" si="1819"/>
        <v>0</v>
      </c>
      <c r="K156" s="220"/>
      <c r="L156" s="234">
        <f t="shared" si="1859"/>
        <v>0</v>
      </c>
      <c r="M156" s="220"/>
      <c r="N156" s="234">
        <f t="shared" si="1860"/>
        <v>0</v>
      </c>
      <c r="O156" s="220"/>
      <c r="P156" s="234">
        <f t="shared" si="1822"/>
        <v>0</v>
      </c>
      <c r="Q156" s="220"/>
      <c r="R156" s="234">
        <f t="shared" si="1823"/>
        <v>0</v>
      </c>
      <c r="S156" s="220"/>
      <c r="T156" s="234">
        <f t="shared" si="1824"/>
        <v>0</v>
      </c>
      <c r="U156" s="220"/>
      <c r="V156" s="234">
        <f t="shared" si="1825"/>
        <v>0</v>
      </c>
      <c r="W156" s="220"/>
      <c r="X156" s="234">
        <f t="shared" si="1826"/>
        <v>0</v>
      </c>
      <c r="Y156" s="220"/>
      <c r="Z156" s="234">
        <f t="shared" si="1861"/>
        <v>0</v>
      </c>
      <c r="AA156" s="220"/>
      <c r="AB156" s="234">
        <f t="shared" si="1862"/>
        <v>0</v>
      </c>
      <c r="AC156" s="220"/>
      <c r="AD156" s="234">
        <f t="shared" si="1829"/>
        <v>0</v>
      </c>
      <c r="AE156" s="220"/>
      <c r="AF156" s="234">
        <f t="shared" si="1830"/>
        <v>0</v>
      </c>
      <c r="AG156" s="220"/>
      <c r="AH156" s="234">
        <f t="shared" si="1831"/>
        <v>0</v>
      </c>
      <c r="AI156" s="220"/>
      <c r="AJ156" s="234">
        <f t="shared" si="1832"/>
        <v>0</v>
      </c>
      <c r="AK156" s="220"/>
      <c r="AL156" s="234">
        <f t="shared" si="1833"/>
        <v>0</v>
      </c>
      <c r="AM156" s="219"/>
      <c r="AN156" s="234">
        <f t="shared" si="1834"/>
        <v>0</v>
      </c>
      <c r="AO156" s="220"/>
      <c r="AP156" s="234">
        <f t="shared" si="1863"/>
        <v>0</v>
      </c>
      <c r="AQ156" s="220"/>
      <c r="AR156" s="234">
        <f t="shared" si="1836"/>
        <v>0</v>
      </c>
      <c r="AS156" s="220"/>
      <c r="AT156" s="234">
        <f t="shared" si="1837"/>
        <v>0</v>
      </c>
      <c r="AU156" s="220"/>
      <c r="AV156" s="234">
        <f t="shared" si="1838"/>
        <v>0</v>
      </c>
      <c r="AW156" s="219"/>
      <c r="AX156" s="234">
        <f t="shared" si="1839"/>
        <v>0</v>
      </c>
      <c r="AY156" s="220"/>
      <c r="AZ156" s="234">
        <f t="shared" si="1864"/>
        <v>0</v>
      </c>
      <c r="BA156" s="220"/>
      <c r="BB156" s="234">
        <f t="shared" si="1841"/>
        <v>0</v>
      </c>
      <c r="BC156" s="220"/>
      <c r="BD156" s="234">
        <f t="shared" si="1842"/>
        <v>0</v>
      </c>
      <c r="BE156" s="220"/>
      <c r="BF156" s="234">
        <f t="shared" si="1843"/>
        <v>0</v>
      </c>
      <c r="BG156" s="220"/>
      <c r="BH156" s="234">
        <f t="shared" si="1844"/>
        <v>0</v>
      </c>
      <c r="BI156" s="220"/>
      <c r="BJ156" s="234">
        <f t="shared" si="1845"/>
        <v>0</v>
      </c>
      <c r="BK156" s="220"/>
      <c r="BL156" s="234">
        <f t="shared" si="1846"/>
        <v>0</v>
      </c>
      <c r="BM156" s="220"/>
      <c r="BN156" s="234">
        <f t="shared" si="1847"/>
        <v>0</v>
      </c>
      <c r="BO156" s="220"/>
      <c r="BP156" s="237">
        <f t="shared" si="1848"/>
        <v>0</v>
      </c>
      <c r="BU156" s="803"/>
      <c r="BV156" s="804"/>
      <c r="BW156" s="804"/>
      <c r="BX156" s="804"/>
      <c r="BY156" s="804"/>
      <c r="BZ156" s="804"/>
      <c r="CA156" s="805"/>
      <c r="CB156" s="218"/>
      <c r="CC156" s="219"/>
      <c r="CD156" s="234">
        <f t="shared" si="1849"/>
        <v>0</v>
      </c>
      <c r="CE156" s="220"/>
      <c r="CF156" s="234">
        <f t="shared" si="1858"/>
        <v>0</v>
      </c>
      <c r="CG156" s="220"/>
      <c r="CH156" s="234">
        <f t="shared" si="1850"/>
        <v>0</v>
      </c>
      <c r="CI156" s="220"/>
      <c r="CJ156" s="234">
        <f t="shared" si="1851"/>
        <v>0</v>
      </c>
      <c r="CK156" s="220"/>
      <c r="CL156" s="234">
        <f t="shared" si="1852"/>
        <v>0</v>
      </c>
      <c r="CM156" s="220"/>
      <c r="CN156" s="234">
        <f t="shared" si="1853"/>
        <v>0</v>
      </c>
      <c r="CO156" s="220"/>
      <c r="CP156" s="234">
        <f t="shared" si="1854"/>
        <v>0</v>
      </c>
      <c r="CQ156" s="220"/>
      <c r="CR156" s="234">
        <f t="shared" si="1855"/>
        <v>0</v>
      </c>
      <c r="CS156" s="220"/>
      <c r="CT156" s="234">
        <f t="shared" si="1856"/>
        <v>0</v>
      </c>
      <c r="CU156" s="220"/>
      <c r="CV156" s="237">
        <f t="shared" si="1857"/>
        <v>0</v>
      </c>
    </row>
    <row r="157" spans="1:101" ht="21" customHeight="1" thickBot="1" x14ac:dyDescent="0.6">
      <c r="A157" s="806"/>
      <c r="B157" s="807"/>
      <c r="C157" s="807"/>
      <c r="D157" s="807"/>
      <c r="E157" s="807"/>
      <c r="F157" s="807"/>
      <c r="G157" s="808"/>
      <c r="H157" s="221"/>
      <c r="I157" s="222"/>
      <c r="J157" s="235">
        <f t="shared" si="1819"/>
        <v>0</v>
      </c>
      <c r="K157" s="223"/>
      <c r="L157" s="235">
        <f t="shared" si="1859"/>
        <v>0</v>
      </c>
      <c r="M157" s="223"/>
      <c r="N157" s="235">
        <f t="shared" si="1860"/>
        <v>0</v>
      </c>
      <c r="O157" s="223"/>
      <c r="P157" s="235">
        <f t="shared" si="1822"/>
        <v>0</v>
      </c>
      <c r="Q157" s="223"/>
      <c r="R157" s="235">
        <f t="shared" si="1823"/>
        <v>0</v>
      </c>
      <c r="S157" s="223"/>
      <c r="T157" s="235">
        <f t="shared" si="1824"/>
        <v>0</v>
      </c>
      <c r="U157" s="223"/>
      <c r="V157" s="235">
        <f t="shared" si="1825"/>
        <v>0</v>
      </c>
      <c r="W157" s="223"/>
      <c r="X157" s="235">
        <f t="shared" si="1826"/>
        <v>0</v>
      </c>
      <c r="Y157" s="223"/>
      <c r="Z157" s="235">
        <f t="shared" si="1861"/>
        <v>0</v>
      </c>
      <c r="AA157" s="223"/>
      <c r="AB157" s="235">
        <f t="shared" si="1862"/>
        <v>0</v>
      </c>
      <c r="AC157" s="223"/>
      <c r="AD157" s="235">
        <f t="shared" si="1829"/>
        <v>0</v>
      </c>
      <c r="AE157" s="223"/>
      <c r="AF157" s="235">
        <f t="shared" si="1830"/>
        <v>0</v>
      </c>
      <c r="AG157" s="223"/>
      <c r="AH157" s="235">
        <f t="shared" si="1831"/>
        <v>0</v>
      </c>
      <c r="AI157" s="223"/>
      <c r="AJ157" s="235">
        <f t="shared" si="1832"/>
        <v>0</v>
      </c>
      <c r="AK157" s="223"/>
      <c r="AL157" s="235">
        <f t="shared" si="1833"/>
        <v>0</v>
      </c>
      <c r="AM157" s="222"/>
      <c r="AN157" s="235">
        <f t="shared" si="1834"/>
        <v>0</v>
      </c>
      <c r="AO157" s="223"/>
      <c r="AP157" s="235">
        <f t="shared" si="1863"/>
        <v>0</v>
      </c>
      <c r="AQ157" s="223"/>
      <c r="AR157" s="235">
        <f t="shared" si="1836"/>
        <v>0</v>
      </c>
      <c r="AS157" s="223"/>
      <c r="AT157" s="235">
        <f t="shared" si="1837"/>
        <v>0</v>
      </c>
      <c r="AU157" s="223"/>
      <c r="AV157" s="235">
        <f t="shared" si="1838"/>
        <v>0</v>
      </c>
      <c r="AW157" s="222"/>
      <c r="AX157" s="235">
        <f t="shared" si="1839"/>
        <v>0</v>
      </c>
      <c r="AY157" s="223"/>
      <c r="AZ157" s="235">
        <f t="shared" si="1864"/>
        <v>0</v>
      </c>
      <c r="BA157" s="223"/>
      <c r="BB157" s="235">
        <f t="shared" si="1841"/>
        <v>0</v>
      </c>
      <c r="BC157" s="223"/>
      <c r="BD157" s="235">
        <f t="shared" si="1842"/>
        <v>0</v>
      </c>
      <c r="BE157" s="223"/>
      <c r="BF157" s="235">
        <f t="shared" si="1843"/>
        <v>0</v>
      </c>
      <c r="BG157" s="223"/>
      <c r="BH157" s="235">
        <f t="shared" si="1844"/>
        <v>0</v>
      </c>
      <c r="BI157" s="223"/>
      <c r="BJ157" s="235">
        <f t="shared" si="1845"/>
        <v>0</v>
      </c>
      <c r="BK157" s="223"/>
      <c r="BL157" s="235">
        <f t="shared" si="1846"/>
        <v>0</v>
      </c>
      <c r="BM157" s="223"/>
      <c r="BN157" s="235">
        <f t="shared" si="1847"/>
        <v>0</v>
      </c>
      <c r="BO157" s="223"/>
      <c r="BP157" s="238">
        <f t="shared" si="1848"/>
        <v>0</v>
      </c>
      <c r="BU157" s="806"/>
      <c r="BV157" s="807"/>
      <c r="BW157" s="807"/>
      <c r="BX157" s="807"/>
      <c r="BY157" s="807"/>
      <c r="BZ157" s="807"/>
      <c r="CA157" s="808"/>
      <c r="CB157" s="221"/>
      <c r="CC157" s="222"/>
      <c r="CD157" s="235">
        <f t="shared" si="1849"/>
        <v>0</v>
      </c>
      <c r="CE157" s="223"/>
      <c r="CF157" s="234">
        <f t="shared" si="1858"/>
        <v>0</v>
      </c>
      <c r="CG157" s="223"/>
      <c r="CH157" s="235">
        <f t="shared" si="1850"/>
        <v>0</v>
      </c>
      <c r="CI157" s="223"/>
      <c r="CJ157" s="235">
        <f t="shared" si="1851"/>
        <v>0</v>
      </c>
      <c r="CK157" s="223"/>
      <c r="CL157" s="235">
        <f t="shared" si="1852"/>
        <v>0</v>
      </c>
      <c r="CM157" s="223"/>
      <c r="CN157" s="235">
        <f t="shared" si="1853"/>
        <v>0</v>
      </c>
      <c r="CO157" s="223"/>
      <c r="CP157" s="235">
        <f t="shared" si="1854"/>
        <v>0</v>
      </c>
      <c r="CQ157" s="223"/>
      <c r="CR157" s="235">
        <f t="shared" si="1855"/>
        <v>0</v>
      </c>
      <c r="CS157" s="223"/>
      <c r="CT157" s="235">
        <f t="shared" si="1856"/>
        <v>0</v>
      </c>
      <c r="CU157" s="223"/>
      <c r="CV157" s="238">
        <f t="shared" si="1857"/>
        <v>0</v>
      </c>
    </row>
    <row r="158" spans="1:101" ht="21" customHeight="1" thickTop="1" x14ac:dyDescent="0.55000000000000004">
      <c r="A158" s="798" t="s">
        <v>284</v>
      </c>
      <c r="B158" s="799"/>
      <c r="C158" s="799"/>
      <c r="D158" s="799"/>
      <c r="E158" s="799"/>
      <c r="F158" s="799"/>
      <c r="G158" s="799"/>
      <c r="H158" s="800"/>
      <c r="I158" s="212"/>
      <c r="J158" s="200">
        <f>SUM(J150:J157)</f>
        <v>0</v>
      </c>
      <c r="K158" s="224"/>
      <c r="L158" s="200">
        <f>SUM(L150:L157)</f>
        <v>0</v>
      </c>
      <c r="M158" s="224"/>
      <c r="N158" s="200">
        <f>SUM(N150:N157)</f>
        <v>0</v>
      </c>
      <c r="O158" s="224"/>
      <c r="P158" s="200">
        <f>SUM(P150:P157)</f>
        <v>0</v>
      </c>
      <c r="Q158" s="224"/>
      <c r="R158" s="200">
        <f>SUM(R150:R157)</f>
        <v>0</v>
      </c>
      <c r="S158" s="225"/>
      <c r="T158" s="200">
        <f>SUM(T150:T157)</f>
        <v>0</v>
      </c>
      <c r="U158" s="225"/>
      <c r="V158" s="200">
        <f>SUM(V150:V157)</f>
        <v>0</v>
      </c>
      <c r="W158" s="224"/>
      <c r="X158" s="200">
        <f>SUM(X150:X157)</f>
        <v>0</v>
      </c>
      <c r="Y158" s="224"/>
      <c r="Z158" s="200">
        <f>SUM(Z150:Z157)</f>
        <v>0</v>
      </c>
      <c r="AA158" s="224"/>
      <c r="AB158" s="200">
        <f>SUM(AB150:AB157)</f>
        <v>0</v>
      </c>
      <c r="AC158" s="224"/>
      <c r="AD158" s="200">
        <f>SUM(AD150:AD157)</f>
        <v>0</v>
      </c>
      <c r="AE158" s="224"/>
      <c r="AF158" s="200">
        <f>SUM(AF150:AF157)</f>
        <v>0</v>
      </c>
      <c r="AG158" s="225"/>
      <c r="AH158" s="200">
        <f>SUM(AH150:AH157)</f>
        <v>0</v>
      </c>
      <c r="AI158" s="225"/>
      <c r="AJ158" s="200">
        <f>SUM(AJ150:AJ157)</f>
        <v>0</v>
      </c>
      <c r="AK158" s="224"/>
      <c r="AL158" s="200">
        <f>SUM(AL150:AL157)</f>
        <v>0</v>
      </c>
      <c r="AM158" s="212"/>
      <c r="AN158" s="200">
        <f>SUM(AN150:AN157)</f>
        <v>0</v>
      </c>
      <c r="AO158" s="224"/>
      <c r="AP158" s="200">
        <f>SUM(AP150:AP157)</f>
        <v>0</v>
      </c>
      <c r="AQ158" s="224"/>
      <c r="AR158" s="200">
        <f>SUM(AR150:AR157)</f>
        <v>0</v>
      </c>
      <c r="AS158" s="224"/>
      <c r="AT158" s="200">
        <f>SUM(AT150:AT157)</f>
        <v>0</v>
      </c>
      <c r="AU158" s="225"/>
      <c r="AV158" s="200">
        <f>SUM(AV150:AV157)</f>
        <v>0</v>
      </c>
      <c r="AW158" s="212"/>
      <c r="AX158" s="200">
        <f>SUM(AX150:AX157)</f>
        <v>0</v>
      </c>
      <c r="AY158" s="224"/>
      <c r="AZ158" s="200">
        <f>SUM(AZ150:AZ157)</f>
        <v>0</v>
      </c>
      <c r="BA158" s="224"/>
      <c r="BB158" s="200">
        <f>SUM(BB150:BB157)</f>
        <v>0</v>
      </c>
      <c r="BC158" s="224"/>
      <c r="BD158" s="200">
        <f>SUM(BD150:BD157)</f>
        <v>0</v>
      </c>
      <c r="BE158" s="225"/>
      <c r="BF158" s="200">
        <f>SUM(BF150:BF157)</f>
        <v>0</v>
      </c>
      <c r="BG158" s="225"/>
      <c r="BH158" s="200">
        <f>SUM(BH150:BH157)</f>
        <v>0</v>
      </c>
      <c r="BI158" s="224"/>
      <c r="BJ158" s="200">
        <f>SUM(BJ150:BJ157)</f>
        <v>0</v>
      </c>
      <c r="BK158" s="225"/>
      <c r="BL158" s="200">
        <f>SUM(BL150:BL157)</f>
        <v>0</v>
      </c>
      <c r="BM158" s="225"/>
      <c r="BN158" s="200">
        <f>SUM(BN150:BN157)</f>
        <v>0</v>
      </c>
      <c r="BO158" s="225"/>
      <c r="BP158" s="201">
        <f>SUM(BP150:BP157)</f>
        <v>0</v>
      </c>
      <c r="BU158" s="798" t="s">
        <v>284</v>
      </c>
      <c r="BV158" s="799"/>
      <c r="BW158" s="799"/>
      <c r="BX158" s="799"/>
      <c r="BY158" s="799"/>
      <c r="BZ158" s="799"/>
      <c r="CA158" s="799"/>
      <c r="CB158" s="800"/>
      <c r="CC158" s="212"/>
      <c r="CD158" s="200">
        <f>SUM(CD150:CD157)</f>
        <v>20000</v>
      </c>
      <c r="CE158" s="224"/>
      <c r="CF158" s="200">
        <f>SUM(CF150:CF157)</f>
        <v>10000</v>
      </c>
      <c r="CG158" s="224"/>
      <c r="CH158" s="200">
        <f>SUM(CH150:CH157)</f>
        <v>10000</v>
      </c>
      <c r="CI158" s="224"/>
      <c r="CJ158" s="200">
        <f>SUM(CJ150:CJ157)</f>
        <v>10000</v>
      </c>
      <c r="CK158" s="225"/>
      <c r="CL158" s="200">
        <f>SUM(CL150:CL157)</f>
        <v>0</v>
      </c>
      <c r="CM158" s="225"/>
      <c r="CN158" s="200">
        <f>SUM(CN150:CN157)</f>
        <v>10000</v>
      </c>
      <c r="CO158" s="224"/>
      <c r="CP158" s="200">
        <f>SUM(CP150:CP157)</f>
        <v>0</v>
      </c>
      <c r="CQ158" s="225"/>
      <c r="CR158" s="200">
        <f>SUM(CR150:CR157)</f>
        <v>0</v>
      </c>
      <c r="CS158" s="225"/>
      <c r="CT158" s="200">
        <f>SUM(CT150:CT157)</f>
        <v>0</v>
      </c>
      <c r="CU158" s="225"/>
      <c r="CV158" s="201">
        <f>SUM(CV150:CV157)</f>
        <v>0</v>
      </c>
    </row>
    <row r="159" spans="1:101" ht="13.5" customHeight="1" x14ac:dyDescent="0.55000000000000004">
      <c r="A159" s="178"/>
      <c r="B159" s="178"/>
      <c r="C159" s="178"/>
      <c r="D159" s="178"/>
      <c r="E159" s="178"/>
      <c r="F159" s="178"/>
      <c r="G159" s="178"/>
      <c r="H159" s="178"/>
      <c r="I159" s="178"/>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c r="AL159" s="177"/>
      <c r="AM159" s="178"/>
      <c r="AN159" s="177"/>
      <c r="AO159" s="177"/>
      <c r="AP159" s="177"/>
      <c r="AQ159" s="177"/>
      <c r="AR159" s="177"/>
      <c r="AS159" s="177"/>
      <c r="AT159" s="177"/>
      <c r="AU159" s="177"/>
      <c r="AV159" s="177"/>
      <c r="AW159" s="178"/>
      <c r="AX159" s="177"/>
      <c r="AY159" s="177"/>
      <c r="AZ159" s="177"/>
      <c r="BA159" s="177"/>
      <c r="BB159" s="177"/>
      <c r="BC159" s="177"/>
      <c r="BD159" s="177"/>
      <c r="BE159" s="177"/>
      <c r="BF159" s="177"/>
      <c r="BG159" s="177"/>
      <c r="BH159" s="177"/>
      <c r="BI159" s="177"/>
      <c r="BJ159" s="177"/>
      <c r="BK159" s="177"/>
      <c r="BL159" s="177"/>
      <c r="BM159" s="177"/>
      <c r="BN159" s="177"/>
      <c r="BO159" s="177"/>
      <c r="BP159" s="187"/>
      <c r="BQ159" s="184"/>
      <c r="BU159" s="178"/>
      <c r="BV159" s="178"/>
      <c r="BW159" s="178"/>
      <c r="BX159" s="178"/>
      <c r="BY159" s="178"/>
      <c r="BZ159" s="178"/>
      <c r="CA159" s="178"/>
      <c r="CB159" s="178"/>
      <c r="CC159" s="178"/>
      <c r="CD159" s="177"/>
      <c r="CE159" s="177"/>
      <c r="CF159" s="177"/>
      <c r="CG159" s="177"/>
      <c r="CH159" s="177"/>
      <c r="CI159" s="177"/>
      <c r="CJ159" s="177"/>
      <c r="CK159" s="177"/>
      <c r="CL159" s="177"/>
      <c r="CM159" s="177"/>
      <c r="CN159" s="177"/>
      <c r="CO159" s="177"/>
      <c r="CP159" s="177"/>
      <c r="CQ159" s="177"/>
      <c r="CR159" s="177"/>
      <c r="CS159" s="177"/>
      <c r="CT159" s="177"/>
      <c r="CU159" s="177"/>
      <c r="CV159" s="187"/>
      <c r="CW159" s="184"/>
    </row>
    <row r="160" spans="1:101" ht="24" customHeight="1" x14ac:dyDescent="0.55000000000000004">
      <c r="A160" s="809" t="s">
        <v>285</v>
      </c>
      <c r="B160" s="809"/>
      <c r="C160" s="809"/>
      <c r="D160" s="809"/>
      <c r="E160" s="809"/>
      <c r="F160" s="809"/>
      <c r="G160" s="809"/>
      <c r="H160" s="809"/>
      <c r="I160" s="820">
        <f>J146+J158</f>
        <v>0</v>
      </c>
      <c r="J160" s="821"/>
      <c r="K160" s="819">
        <f>L146+L158</f>
        <v>0</v>
      </c>
      <c r="L160" s="820"/>
      <c r="M160" s="819">
        <f>N146+N158</f>
        <v>0</v>
      </c>
      <c r="N160" s="820"/>
      <c r="O160" s="819">
        <f>P146+P158</f>
        <v>0</v>
      </c>
      <c r="P160" s="820"/>
      <c r="Q160" s="819">
        <f>R146+R158</f>
        <v>0</v>
      </c>
      <c r="R160" s="820"/>
      <c r="S160" s="819">
        <f>T146+T158</f>
        <v>0</v>
      </c>
      <c r="T160" s="820"/>
      <c r="U160" s="819">
        <f>V146+V158</f>
        <v>0</v>
      </c>
      <c r="V160" s="820"/>
      <c r="W160" s="819">
        <f>X146+X158</f>
        <v>0</v>
      </c>
      <c r="X160" s="820"/>
      <c r="Y160" s="819">
        <f>Z146+Z158</f>
        <v>0</v>
      </c>
      <c r="Z160" s="820"/>
      <c r="AA160" s="819">
        <f>AB146+AB158</f>
        <v>0</v>
      </c>
      <c r="AB160" s="820"/>
      <c r="AC160" s="819">
        <f>AD146+AD158</f>
        <v>0</v>
      </c>
      <c r="AD160" s="820"/>
      <c r="AE160" s="819">
        <f>AF146+AF158</f>
        <v>0</v>
      </c>
      <c r="AF160" s="820"/>
      <c r="AG160" s="819">
        <f>AH146+AH158</f>
        <v>0</v>
      </c>
      <c r="AH160" s="820"/>
      <c r="AI160" s="819">
        <f>AJ146+AJ158</f>
        <v>0</v>
      </c>
      <c r="AJ160" s="820"/>
      <c r="AK160" s="819">
        <f>AL146+AL158</f>
        <v>0</v>
      </c>
      <c r="AL160" s="820"/>
      <c r="AM160" s="820">
        <f>AN146+AN158</f>
        <v>0</v>
      </c>
      <c r="AN160" s="821"/>
      <c r="AO160" s="819">
        <f>AP146+AP158</f>
        <v>0</v>
      </c>
      <c r="AP160" s="820"/>
      <c r="AQ160" s="819">
        <f>AR146+AR158</f>
        <v>0</v>
      </c>
      <c r="AR160" s="820"/>
      <c r="AS160" s="819">
        <f>AT146+AT158</f>
        <v>0</v>
      </c>
      <c r="AT160" s="820"/>
      <c r="AU160" s="819">
        <f>AV146+AV158</f>
        <v>0</v>
      </c>
      <c r="AV160" s="820"/>
      <c r="AW160" s="820">
        <f>AX146+AX158</f>
        <v>0</v>
      </c>
      <c r="AX160" s="821"/>
      <c r="AY160" s="819">
        <f>AZ146+AZ158</f>
        <v>0</v>
      </c>
      <c r="AZ160" s="820"/>
      <c r="BA160" s="819">
        <f>BB146+BB158</f>
        <v>0</v>
      </c>
      <c r="BB160" s="820"/>
      <c r="BC160" s="819">
        <f>BD146+BD158</f>
        <v>0</v>
      </c>
      <c r="BD160" s="820"/>
      <c r="BE160" s="819">
        <f>BF146+BF158</f>
        <v>0</v>
      </c>
      <c r="BF160" s="820"/>
      <c r="BG160" s="819">
        <f>BH146+BH158</f>
        <v>0</v>
      </c>
      <c r="BH160" s="820"/>
      <c r="BI160" s="819">
        <f>BJ146+BJ158</f>
        <v>0</v>
      </c>
      <c r="BJ160" s="820"/>
      <c r="BK160" s="819">
        <f>BL146+BL158</f>
        <v>0</v>
      </c>
      <c r="BL160" s="820"/>
      <c r="BM160" s="819">
        <f>BN146+BN158</f>
        <v>0</v>
      </c>
      <c r="BN160" s="820"/>
      <c r="BO160" s="819">
        <f>BP146+BP158</f>
        <v>0</v>
      </c>
      <c r="BP160" s="821"/>
      <c r="BU160" s="809" t="s">
        <v>285</v>
      </c>
      <c r="BV160" s="809"/>
      <c r="BW160" s="809"/>
      <c r="BX160" s="809"/>
      <c r="BY160" s="809"/>
      <c r="BZ160" s="809"/>
      <c r="CA160" s="809"/>
      <c r="CB160" s="809"/>
      <c r="CC160" s="820">
        <f>CD146+CD158</f>
        <v>20000</v>
      </c>
      <c r="CD160" s="821"/>
      <c r="CE160" s="819">
        <f>CF146+CF158</f>
        <v>10000</v>
      </c>
      <c r="CF160" s="820"/>
      <c r="CG160" s="819">
        <f>CH146+CH158</f>
        <v>10000</v>
      </c>
      <c r="CH160" s="820"/>
      <c r="CI160" s="819">
        <f>CJ146+CJ158</f>
        <v>10000</v>
      </c>
      <c r="CJ160" s="820"/>
      <c r="CK160" s="819">
        <f>CL146+CL158</f>
        <v>0</v>
      </c>
      <c r="CL160" s="820"/>
      <c r="CM160" s="819">
        <f>CN146+CN158</f>
        <v>10000</v>
      </c>
      <c r="CN160" s="820"/>
      <c r="CO160" s="819">
        <f>CP146+CP158</f>
        <v>0</v>
      </c>
      <c r="CP160" s="820"/>
      <c r="CQ160" s="819">
        <f>CR146+CR158</f>
        <v>0</v>
      </c>
      <c r="CR160" s="820"/>
      <c r="CS160" s="819">
        <f>CT146+CT158</f>
        <v>0</v>
      </c>
      <c r="CT160" s="820"/>
      <c r="CU160" s="819">
        <f>CV146+CV158</f>
        <v>0</v>
      </c>
      <c r="CV160" s="821"/>
    </row>
    <row r="161" spans="1:101" ht="69" customHeight="1" x14ac:dyDescent="0.55000000000000004"/>
    <row r="162" spans="1:101" ht="12" customHeight="1" x14ac:dyDescent="0.55000000000000004">
      <c r="A162" s="828" t="s">
        <v>276</v>
      </c>
      <c r="B162" s="968"/>
      <c r="C162" s="969"/>
      <c r="D162" s="186"/>
      <c r="E162" s="186"/>
      <c r="F162" s="186"/>
      <c r="G162" s="186"/>
      <c r="H162" s="834" t="s">
        <v>277</v>
      </c>
      <c r="I162" s="822">
        <f>$I$8</f>
        <v>0</v>
      </c>
      <c r="J162" s="822"/>
      <c r="K162" s="822">
        <f>$K$8</f>
        <v>0</v>
      </c>
      <c r="L162" s="822"/>
      <c r="M162" s="822">
        <f>$K$8</f>
        <v>0</v>
      </c>
      <c r="N162" s="822"/>
      <c r="O162" s="822">
        <f>$W$8</f>
        <v>0</v>
      </c>
      <c r="P162" s="822"/>
      <c r="Q162" s="822">
        <f>$BC$8</f>
        <v>0</v>
      </c>
      <c r="R162" s="822"/>
      <c r="S162" s="822">
        <f>$BE$8</f>
        <v>0</v>
      </c>
      <c r="T162" s="822"/>
      <c r="U162" s="822">
        <f>$BG$8</f>
        <v>0</v>
      </c>
      <c r="V162" s="822"/>
      <c r="W162" s="822">
        <f>$W$8</f>
        <v>0</v>
      </c>
      <c r="X162" s="822"/>
      <c r="Y162" s="822">
        <f>$K$8</f>
        <v>0</v>
      </c>
      <c r="Z162" s="822"/>
      <c r="AA162" s="822">
        <f>$K$8</f>
        <v>0</v>
      </c>
      <c r="AB162" s="822"/>
      <c r="AC162" s="822">
        <f>$W$8</f>
        <v>0</v>
      </c>
      <c r="AD162" s="822"/>
      <c r="AE162" s="822">
        <f>$BC$8</f>
        <v>0</v>
      </c>
      <c r="AF162" s="822"/>
      <c r="AG162" s="822">
        <f>$BE$8</f>
        <v>0</v>
      </c>
      <c r="AH162" s="822"/>
      <c r="AI162" s="822">
        <f>$BG$8</f>
        <v>0</v>
      </c>
      <c r="AJ162" s="822"/>
      <c r="AK162" s="822">
        <f>$W$8</f>
        <v>0</v>
      </c>
      <c r="AL162" s="822"/>
      <c r="AM162" s="822">
        <f>$I$8</f>
        <v>0</v>
      </c>
      <c r="AN162" s="822"/>
      <c r="AO162" s="822">
        <f>$K$8</f>
        <v>0</v>
      </c>
      <c r="AP162" s="822"/>
      <c r="AQ162" s="822">
        <f>$W$8</f>
        <v>0</v>
      </c>
      <c r="AR162" s="822"/>
      <c r="AS162" s="822">
        <f>$BC$8</f>
        <v>0</v>
      </c>
      <c r="AT162" s="822"/>
      <c r="AU162" s="822">
        <f>$BE$8</f>
        <v>0</v>
      </c>
      <c r="AV162" s="822"/>
      <c r="AW162" s="822">
        <f>$I$8</f>
        <v>0</v>
      </c>
      <c r="AX162" s="822"/>
      <c r="AY162" s="822">
        <f>$K$8</f>
        <v>0</v>
      </c>
      <c r="AZ162" s="822"/>
      <c r="BA162" s="822">
        <f>$W$8</f>
        <v>0</v>
      </c>
      <c r="BB162" s="822"/>
      <c r="BC162" s="822">
        <f>$BC$8</f>
        <v>0</v>
      </c>
      <c r="BD162" s="822"/>
      <c r="BE162" s="822">
        <f>$BE$8</f>
        <v>0</v>
      </c>
      <c r="BF162" s="822"/>
      <c r="BG162" s="822">
        <f>$BG$8</f>
        <v>0</v>
      </c>
      <c r="BH162" s="822"/>
      <c r="BI162" s="822">
        <f>$BI$8</f>
        <v>0</v>
      </c>
      <c r="BJ162" s="822"/>
      <c r="BK162" s="822">
        <f>$BK$8</f>
        <v>0</v>
      </c>
      <c r="BL162" s="822"/>
      <c r="BM162" s="822">
        <f>$BM$8</f>
        <v>0</v>
      </c>
      <c r="BN162" s="822"/>
      <c r="BO162" s="822">
        <f>$BO$8</f>
        <v>0</v>
      </c>
      <c r="BP162" s="822"/>
      <c r="BU162" s="828" t="s">
        <v>276</v>
      </c>
      <c r="BV162" s="830" t="s">
        <v>456</v>
      </c>
      <c r="BW162" s="831"/>
      <c r="BX162" s="186"/>
      <c r="BY162" s="186"/>
      <c r="BZ162" s="186"/>
      <c r="CA162" s="186"/>
      <c r="CB162" s="834" t="s">
        <v>277</v>
      </c>
      <c r="CC162" s="822" t="str">
        <f>CC$8</f>
        <v>A</v>
      </c>
      <c r="CD162" s="822"/>
      <c r="CE162" s="822" t="str">
        <f t="shared" ref="CE162" si="1865">CE$8</f>
        <v>B</v>
      </c>
      <c r="CF162" s="822"/>
      <c r="CG162" s="822" t="str">
        <f t="shared" ref="CG162" si="1866">CG$8</f>
        <v>C</v>
      </c>
      <c r="CH162" s="822"/>
      <c r="CI162" s="822" t="str">
        <f t="shared" ref="CI162" si="1867">CI$8</f>
        <v>D</v>
      </c>
      <c r="CJ162" s="822"/>
      <c r="CK162" s="822" t="str">
        <f t="shared" ref="CK162" si="1868">CK$8</f>
        <v>E</v>
      </c>
      <c r="CL162" s="822"/>
      <c r="CM162" s="822" t="str">
        <f t="shared" ref="CM162" si="1869">CM$8</f>
        <v>F</v>
      </c>
      <c r="CN162" s="822"/>
      <c r="CO162" s="822">
        <f t="shared" ref="CO162" si="1870">CO$8</f>
        <v>0</v>
      </c>
      <c r="CP162" s="822"/>
      <c r="CQ162" s="822">
        <f t="shared" ref="CQ162" si="1871">CQ$8</f>
        <v>0</v>
      </c>
      <c r="CR162" s="822"/>
      <c r="CS162" s="822">
        <f t="shared" ref="CS162" si="1872">CS$8</f>
        <v>0</v>
      </c>
      <c r="CT162" s="822"/>
      <c r="CU162" s="822">
        <f t="shared" ref="CU162" si="1873">CU$8</f>
        <v>0</v>
      </c>
      <c r="CV162" s="822"/>
    </row>
    <row r="163" spans="1:101" ht="12" customHeight="1" x14ac:dyDescent="0.55000000000000004">
      <c r="A163" s="829"/>
      <c r="B163" s="970"/>
      <c r="C163" s="971"/>
      <c r="D163" s="187"/>
      <c r="E163" s="187"/>
      <c r="F163" s="187"/>
      <c r="G163" s="187"/>
      <c r="H163" s="835"/>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c r="AT163" s="823"/>
      <c r="AU163" s="823"/>
      <c r="AV163" s="823"/>
      <c r="AW163" s="823"/>
      <c r="AX163" s="823"/>
      <c r="AY163" s="823"/>
      <c r="AZ163" s="823"/>
      <c r="BA163" s="823"/>
      <c r="BB163" s="823"/>
      <c r="BC163" s="823"/>
      <c r="BD163" s="823"/>
      <c r="BE163" s="823"/>
      <c r="BF163" s="823"/>
      <c r="BG163" s="823"/>
      <c r="BH163" s="823"/>
      <c r="BI163" s="823"/>
      <c r="BJ163" s="823"/>
      <c r="BK163" s="823"/>
      <c r="BL163" s="823"/>
      <c r="BM163" s="823"/>
      <c r="BN163" s="823"/>
      <c r="BO163" s="823"/>
      <c r="BP163" s="823"/>
      <c r="BU163" s="829"/>
      <c r="BV163" s="832"/>
      <c r="BW163" s="833"/>
      <c r="BX163" s="187"/>
      <c r="BY163" s="187"/>
      <c r="BZ163" s="187"/>
      <c r="CA163" s="187"/>
      <c r="CB163" s="835"/>
      <c r="CC163" s="823"/>
      <c r="CD163" s="823"/>
      <c r="CE163" s="823"/>
      <c r="CF163" s="823"/>
      <c r="CG163" s="823"/>
      <c r="CH163" s="823"/>
      <c r="CI163" s="823"/>
      <c r="CJ163" s="823"/>
      <c r="CK163" s="823"/>
      <c r="CL163" s="823"/>
      <c r="CM163" s="823"/>
      <c r="CN163" s="823"/>
      <c r="CO163" s="823"/>
      <c r="CP163" s="823"/>
      <c r="CQ163" s="823"/>
      <c r="CR163" s="823"/>
      <c r="CS163" s="823"/>
      <c r="CT163" s="823"/>
      <c r="CU163" s="823"/>
      <c r="CV163" s="823"/>
    </row>
    <row r="164" spans="1:101" ht="22.25" customHeight="1" thickBot="1" x14ac:dyDescent="0.25">
      <c r="A164" s="824" t="s">
        <v>292</v>
      </c>
      <c r="B164" s="824"/>
      <c r="C164" s="824"/>
      <c r="D164" s="824"/>
      <c r="E164" s="824"/>
      <c r="F164" s="824"/>
      <c r="G164" s="824"/>
      <c r="H164" s="178"/>
      <c r="I164" s="188"/>
      <c r="J164" s="188"/>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8"/>
      <c r="AN164" s="188"/>
      <c r="AO164" s="189"/>
      <c r="AP164" s="189"/>
      <c r="AQ164" s="189"/>
      <c r="AR164" s="189"/>
      <c r="AS164" s="189"/>
      <c r="AT164" s="189"/>
      <c r="AU164" s="189"/>
      <c r="AV164" s="189"/>
      <c r="AW164" s="188"/>
      <c r="AX164" s="188"/>
      <c r="AY164" s="189"/>
      <c r="AZ164" s="189"/>
      <c r="BA164" s="189"/>
      <c r="BB164" s="189"/>
      <c r="BC164" s="189"/>
      <c r="BD164" s="189"/>
      <c r="BE164" s="189"/>
      <c r="BF164" s="189"/>
      <c r="BG164" s="189"/>
      <c r="BH164" s="189"/>
      <c r="BI164" s="190"/>
      <c r="BJ164" s="190"/>
      <c r="BK164" s="190"/>
      <c r="BL164" s="190"/>
      <c r="BM164" s="190"/>
      <c r="BN164" s="190"/>
      <c r="BO164" s="190"/>
      <c r="BP164" s="190"/>
      <c r="BU164" s="824" t="s">
        <v>292</v>
      </c>
      <c r="BV164" s="824"/>
      <c r="BW164" s="824"/>
      <c r="BX164" s="824"/>
      <c r="BY164" s="824"/>
      <c r="BZ164" s="824"/>
      <c r="CA164" s="824"/>
      <c r="CB164" s="178"/>
      <c r="CC164" s="188"/>
      <c r="CD164" s="188"/>
      <c r="CE164" s="189"/>
      <c r="CF164" s="189"/>
      <c r="CG164" s="189"/>
      <c r="CH164" s="189"/>
      <c r="CI164" s="189"/>
      <c r="CJ164" s="189"/>
      <c r="CK164" s="189"/>
      <c r="CL164" s="189"/>
      <c r="CM164" s="189"/>
      <c r="CN164" s="189"/>
      <c r="CO164" s="190"/>
      <c r="CP164" s="190"/>
      <c r="CQ164" s="190"/>
      <c r="CR164" s="190"/>
      <c r="CS164" s="190"/>
      <c r="CT164" s="190"/>
      <c r="CU164" s="190"/>
      <c r="CV164" s="190"/>
    </row>
    <row r="165" spans="1:101" ht="20.399999999999999" customHeight="1" thickBot="1" x14ac:dyDescent="0.6">
      <c r="A165" s="338"/>
      <c r="B165" s="346" t="s">
        <v>293</v>
      </c>
      <c r="C165" s="191"/>
      <c r="D165" s="192"/>
      <c r="E165" s="192"/>
      <c r="F165" s="192"/>
      <c r="G165" s="193"/>
      <c r="H165" s="178"/>
      <c r="I165" s="801" t="s">
        <v>278</v>
      </c>
      <c r="J165" s="801"/>
      <c r="K165" s="801" t="s">
        <v>278</v>
      </c>
      <c r="L165" s="801"/>
      <c r="M165" s="801" t="s">
        <v>278</v>
      </c>
      <c r="N165" s="801"/>
      <c r="O165" s="801" t="s">
        <v>278</v>
      </c>
      <c r="P165" s="801"/>
      <c r="Q165" s="801" t="s">
        <v>278</v>
      </c>
      <c r="R165" s="801"/>
      <c r="S165" s="801" t="s">
        <v>278</v>
      </c>
      <c r="T165" s="801"/>
      <c r="U165" s="801" t="s">
        <v>278</v>
      </c>
      <c r="V165" s="801"/>
      <c r="W165" s="801" t="s">
        <v>278</v>
      </c>
      <c r="X165" s="801"/>
      <c r="Y165" s="801" t="s">
        <v>278</v>
      </c>
      <c r="Z165" s="801"/>
      <c r="AA165" s="801" t="s">
        <v>278</v>
      </c>
      <c r="AB165" s="801"/>
      <c r="AC165" s="801" t="s">
        <v>278</v>
      </c>
      <c r="AD165" s="801"/>
      <c r="AE165" s="801" t="s">
        <v>278</v>
      </c>
      <c r="AF165" s="801"/>
      <c r="AG165" s="801" t="s">
        <v>278</v>
      </c>
      <c r="AH165" s="801"/>
      <c r="AI165" s="801" t="s">
        <v>278</v>
      </c>
      <c r="AJ165" s="801"/>
      <c r="AK165" s="801" t="s">
        <v>278</v>
      </c>
      <c r="AL165" s="801"/>
      <c r="AM165" s="801" t="s">
        <v>278</v>
      </c>
      <c r="AN165" s="801"/>
      <c r="AO165" s="801" t="s">
        <v>278</v>
      </c>
      <c r="AP165" s="801"/>
      <c r="AQ165" s="801" t="s">
        <v>278</v>
      </c>
      <c r="AR165" s="801"/>
      <c r="AS165" s="801" t="s">
        <v>278</v>
      </c>
      <c r="AT165" s="801"/>
      <c r="AU165" s="801" t="s">
        <v>278</v>
      </c>
      <c r="AV165" s="801"/>
      <c r="AW165" s="801" t="s">
        <v>278</v>
      </c>
      <c r="AX165" s="801"/>
      <c r="AY165" s="801" t="s">
        <v>278</v>
      </c>
      <c r="AZ165" s="801"/>
      <c r="BA165" s="801" t="s">
        <v>278</v>
      </c>
      <c r="BB165" s="801"/>
      <c r="BC165" s="801" t="s">
        <v>278</v>
      </c>
      <c r="BD165" s="801"/>
      <c r="BE165" s="801" t="s">
        <v>278</v>
      </c>
      <c r="BF165" s="801"/>
      <c r="BG165" s="801" t="s">
        <v>278</v>
      </c>
      <c r="BH165" s="801"/>
      <c r="BI165" s="801" t="s">
        <v>278</v>
      </c>
      <c r="BJ165" s="801"/>
      <c r="BK165" s="801" t="s">
        <v>278</v>
      </c>
      <c r="BL165" s="801"/>
      <c r="BM165" s="801" t="s">
        <v>278</v>
      </c>
      <c r="BN165" s="801"/>
      <c r="BO165" s="801" t="s">
        <v>278</v>
      </c>
      <c r="BP165" s="801"/>
      <c r="BU165" s="345" t="s">
        <v>428</v>
      </c>
      <c r="BV165" s="346" t="s">
        <v>293</v>
      </c>
      <c r="BW165" s="191"/>
      <c r="BX165" s="192"/>
      <c r="BY165" s="192"/>
      <c r="BZ165" s="192"/>
      <c r="CA165" s="193"/>
      <c r="CB165" s="178"/>
      <c r="CC165" s="801" t="s">
        <v>278</v>
      </c>
      <c r="CD165" s="801"/>
      <c r="CE165" s="801" t="s">
        <v>278</v>
      </c>
      <c r="CF165" s="801"/>
      <c r="CG165" s="801" t="s">
        <v>278</v>
      </c>
      <c r="CH165" s="801"/>
      <c r="CI165" s="801" t="s">
        <v>278</v>
      </c>
      <c r="CJ165" s="801"/>
      <c r="CK165" s="801" t="s">
        <v>278</v>
      </c>
      <c r="CL165" s="801"/>
      <c r="CM165" s="801" t="s">
        <v>278</v>
      </c>
      <c r="CN165" s="801"/>
      <c r="CO165" s="801" t="s">
        <v>278</v>
      </c>
      <c r="CP165" s="801"/>
      <c r="CQ165" s="801" t="s">
        <v>278</v>
      </c>
      <c r="CR165" s="801"/>
      <c r="CS165" s="801" t="s">
        <v>278</v>
      </c>
      <c r="CT165" s="801"/>
      <c r="CU165" s="801" t="s">
        <v>278</v>
      </c>
      <c r="CV165" s="801"/>
    </row>
    <row r="166" spans="1:101" ht="23.25" customHeight="1" x14ac:dyDescent="0.2">
      <c r="A166" s="178"/>
      <c r="B166" s="347" t="s">
        <v>294</v>
      </c>
      <c r="C166" s="178"/>
      <c r="D166" s="155"/>
      <c r="E166" s="348" t="s">
        <v>295</v>
      </c>
      <c r="F166" s="178"/>
      <c r="G166" s="178"/>
      <c r="H166" s="178"/>
      <c r="I166" s="802"/>
      <c r="J166" s="802"/>
      <c r="K166" s="802"/>
      <c r="L166" s="802"/>
      <c r="M166" s="802"/>
      <c r="N166" s="802"/>
      <c r="O166" s="802"/>
      <c r="P166" s="802"/>
      <c r="Q166" s="802"/>
      <c r="R166" s="802"/>
      <c r="S166" s="802"/>
      <c r="T166" s="802"/>
      <c r="U166" s="802"/>
      <c r="V166" s="802"/>
      <c r="W166" s="802"/>
      <c r="X166" s="802"/>
      <c r="Y166" s="802"/>
      <c r="Z166" s="802"/>
      <c r="AA166" s="802"/>
      <c r="AB166" s="802"/>
      <c r="AC166" s="802"/>
      <c r="AD166" s="802"/>
      <c r="AE166" s="802"/>
      <c r="AF166" s="802"/>
      <c r="AG166" s="802"/>
      <c r="AH166" s="802"/>
      <c r="AI166" s="802"/>
      <c r="AJ166" s="802"/>
      <c r="AK166" s="802"/>
      <c r="AL166" s="802"/>
      <c r="AM166" s="802"/>
      <c r="AN166" s="802"/>
      <c r="AO166" s="802"/>
      <c r="AP166" s="802"/>
      <c r="AQ166" s="802"/>
      <c r="AR166" s="802"/>
      <c r="AS166" s="802"/>
      <c r="AT166" s="802"/>
      <c r="AU166" s="802"/>
      <c r="AV166" s="802"/>
      <c r="AW166" s="802"/>
      <c r="AX166" s="802"/>
      <c r="AY166" s="802"/>
      <c r="AZ166" s="802"/>
      <c r="BA166" s="802"/>
      <c r="BB166" s="802"/>
      <c r="BC166" s="802"/>
      <c r="BD166" s="802"/>
      <c r="BE166" s="802"/>
      <c r="BF166" s="802"/>
      <c r="BG166" s="802"/>
      <c r="BH166" s="802"/>
      <c r="BI166" s="802"/>
      <c r="BJ166" s="802"/>
      <c r="BK166" s="802"/>
      <c r="BL166" s="802"/>
      <c r="BM166" s="802"/>
      <c r="BN166" s="802"/>
      <c r="BO166" s="802"/>
      <c r="BP166" s="802"/>
      <c r="BU166" s="178"/>
      <c r="BV166" s="347" t="s">
        <v>294</v>
      </c>
      <c r="BW166" s="178"/>
      <c r="BX166" s="155"/>
      <c r="BY166" s="348" t="s">
        <v>295</v>
      </c>
      <c r="BZ166" s="178"/>
      <c r="CA166" s="178"/>
      <c r="CB166" s="178"/>
      <c r="CC166" s="802"/>
      <c r="CD166" s="802"/>
      <c r="CE166" s="802"/>
      <c r="CF166" s="802"/>
      <c r="CG166" s="802"/>
      <c r="CH166" s="802"/>
      <c r="CI166" s="802"/>
      <c r="CJ166" s="802"/>
      <c r="CK166" s="802"/>
      <c r="CL166" s="802"/>
      <c r="CM166" s="802"/>
      <c r="CN166" s="802"/>
      <c r="CO166" s="802"/>
      <c r="CP166" s="802"/>
      <c r="CQ166" s="802"/>
      <c r="CR166" s="802"/>
      <c r="CS166" s="802"/>
      <c r="CT166" s="802"/>
      <c r="CU166" s="802"/>
      <c r="CV166" s="802"/>
    </row>
    <row r="167" spans="1:101" ht="14" customHeight="1" x14ac:dyDescent="0.55000000000000004">
      <c r="A167" s="796" t="s">
        <v>279</v>
      </c>
      <c r="B167" s="797"/>
      <c r="C167" s="797"/>
      <c r="D167" s="797"/>
      <c r="E167" s="797"/>
      <c r="F167" s="797"/>
      <c r="G167" s="797"/>
      <c r="H167" s="797"/>
      <c r="I167" s="797"/>
      <c r="J167" s="797"/>
      <c r="K167" s="797"/>
      <c r="L167" s="797"/>
      <c r="M167" s="797"/>
      <c r="N167" s="797"/>
      <c r="O167" s="797"/>
      <c r="P167" s="797"/>
      <c r="Q167" s="797"/>
      <c r="R167" s="797"/>
      <c r="S167" s="797"/>
      <c r="T167" s="797"/>
      <c r="U167" s="797"/>
      <c r="V167" s="797"/>
      <c r="W167" s="797"/>
      <c r="X167" s="797"/>
      <c r="Y167" s="797"/>
      <c r="Z167" s="797"/>
      <c r="AA167" s="797"/>
      <c r="AB167" s="797"/>
      <c r="AC167" s="797"/>
      <c r="AD167" s="797"/>
      <c r="AE167" s="797"/>
      <c r="AF167" s="797"/>
      <c r="AG167" s="797"/>
      <c r="AH167" s="797"/>
      <c r="AI167" s="797"/>
      <c r="AJ167" s="797"/>
      <c r="AK167" s="797"/>
      <c r="AL167" s="797"/>
      <c r="AM167" s="797"/>
      <c r="AN167" s="797"/>
      <c r="AO167" s="797"/>
      <c r="AP167" s="797"/>
      <c r="AQ167" s="797"/>
      <c r="AR167" s="797"/>
      <c r="AS167" s="797"/>
      <c r="AT167" s="797"/>
      <c r="AU167" s="797"/>
      <c r="AV167" s="797"/>
      <c r="AW167" s="797"/>
      <c r="AX167" s="797"/>
      <c r="AY167" s="797"/>
      <c r="AZ167" s="797"/>
      <c r="BA167" s="797"/>
      <c r="BB167" s="797"/>
      <c r="BC167" s="797"/>
      <c r="BD167" s="797"/>
      <c r="BE167" s="797"/>
      <c r="BF167" s="797"/>
      <c r="BG167" s="797"/>
      <c r="BH167" s="797"/>
      <c r="BI167" s="797"/>
      <c r="BJ167" s="797"/>
      <c r="BK167" s="797"/>
      <c r="BL167" s="797"/>
      <c r="BM167" s="797"/>
      <c r="BN167" s="797"/>
      <c r="BO167" s="797"/>
      <c r="BP167" s="797"/>
      <c r="BQ167" s="194"/>
      <c r="BU167" s="796" t="s">
        <v>279</v>
      </c>
      <c r="BV167" s="797"/>
      <c r="BW167" s="797"/>
      <c r="BX167" s="797"/>
      <c r="BY167" s="797"/>
      <c r="BZ167" s="797"/>
      <c r="CA167" s="797"/>
      <c r="CB167" s="797"/>
      <c r="CC167" s="797"/>
      <c r="CD167" s="797"/>
      <c r="CE167" s="797"/>
      <c r="CF167" s="797"/>
      <c r="CG167" s="797"/>
      <c r="CH167" s="797"/>
      <c r="CI167" s="797"/>
      <c r="CJ167" s="797"/>
      <c r="CK167" s="797"/>
      <c r="CL167" s="797"/>
      <c r="CM167" s="797"/>
      <c r="CN167" s="797"/>
      <c r="CO167" s="797"/>
      <c r="CP167" s="797"/>
      <c r="CQ167" s="797"/>
      <c r="CR167" s="797"/>
      <c r="CS167" s="797"/>
      <c r="CT167" s="797"/>
      <c r="CU167" s="797"/>
      <c r="CV167" s="797"/>
      <c r="CW167" s="194"/>
    </row>
    <row r="168" spans="1:101" ht="29.4" customHeight="1" thickBot="1" x14ac:dyDescent="0.6">
      <c r="A168" s="349" t="s">
        <v>296</v>
      </c>
      <c r="B168" s="350" t="s">
        <v>280</v>
      </c>
      <c r="C168" s="350" t="s">
        <v>258</v>
      </c>
      <c r="D168" s="351" t="s">
        <v>259</v>
      </c>
      <c r="E168" s="351" t="s">
        <v>297</v>
      </c>
      <c r="F168" s="351" t="s">
        <v>298</v>
      </c>
      <c r="G168" s="351" t="s">
        <v>299</v>
      </c>
      <c r="H168" s="352" t="s">
        <v>281</v>
      </c>
      <c r="I168" s="353" t="s">
        <v>282</v>
      </c>
      <c r="J168" s="354" t="s">
        <v>283</v>
      </c>
      <c r="K168" s="353" t="s">
        <v>282</v>
      </c>
      <c r="L168" s="354" t="s">
        <v>283</v>
      </c>
      <c r="M168" s="353" t="s">
        <v>282</v>
      </c>
      <c r="N168" s="354" t="s">
        <v>283</v>
      </c>
      <c r="O168" s="353" t="s">
        <v>282</v>
      </c>
      <c r="P168" s="354" t="s">
        <v>283</v>
      </c>
      <c r="Q168" s="353" t="s">
        <v>282</v>
      </c>
      <c r="R168" s="354" t="s">
        <v>283</v>
      </c>
      <c r="S168" s="353" t="s">
        <v>282</v>
      </c>
      <c r="T168" s="354" t="s">
        <v>283</v>
      </c>
      <c r="U168" s="353" t="s">
        <v>282</v>
      </c>
      <c r="V168" s="354" t="s">
        <v>283</v>
      </c>
      <c r="W168" s="353" t="s">
        <v>282</v>
      </c>
      <c r="X168" s="354" t="s">
        <v>283</v>
      </c>
      <c r="Y168" s="353" t="s">
        <v>282</v>
      </c>
      <c r="Z168" s="354" t="s">
        <v>283</v>
      </c>
      <c r="AA168" s="353" t="s">
        <v>282</v>
      </c>
      <c r="AB168" s="354" t="s">
        <v>283</v>
      </c>
      <c r="AC168" s="353" t="s">
        <v>282</v>
      </c>
      <c r="AD168" s="354" t="s">
        <v>283</v>
      </c>
      <c r="AE168" s="353" t="s">
        <v>282</v>
      </c>
      <c r="AF168" s="354" t="s">
        <v>283</v>
      </c>
      <c r="AG168" s="353" t="s">
        <v>282</v>
      </c>
      <c r="AH168" s="354" t="s">
        <v>283</v>
      </c>
      <c r="AI168" s="353" t="s">
        <v>282</v>
      </c>
      <c r="AJ168" s="354" t="s">
        <v>283</v>
      </c>
      <c r="AK168" s="353" t="s">
        <v>282</v>
      </c>
      <c r="AL168" s="354" t="s">
        <v>283</v>
      </c>
      <c r="AM168" s="353" t="s">
        <v>282</v>
      </c>
      <c r="AN168" s="354" t="s">
        <v>283</v>
      </c>
      <c r="AO168" s="353" t="s">
        <v>282</v>
      </c>
      <c r="AP168" s="354" t="s">
        <v>283</v>
      </c>
      <c r="AQ168" s="353" t="s">
        <v>282</v>
      </c>
      <c r="AR168" s="354" t="s">
        <v>283</v>
      </c>
      <c r="AS168" s="353" t="s">
        <v>282</v>
      </c>
      <c r="AT168" s="354" t="s">
        <v>283</v>
      </c>
      <c r="AU168" s="353" t="s">
        <v>282</v>
      </c>
      <c r="AV168" s="354" t="s">
        <v>283</v>
      </c>
      <c r="AW168" s="353" t="s">
        <v>282</v>
      </c>
      <c r="AX168" s="354" t="s">
        <v>283</v>
      </c>
      <c r="AY168" s="353" t="s">
        <v>282</v>
      </c>
      <c r="AZ168" s="354" t="s">
        <v>283</v>
      </c>
      <c r="BA168" s="353" t="s">
        <v>282</v>
      </c>
      <c r="BB168" s="354" t="s">
        <v>283</v>
      </c>
      <c r="BC168" s="353" t="s">
        <v>282</v>
      </c>
      <c r="BD168" s="354" t="s">
        <v>283</v>
      </c>
      <c r="BE168" s="353" t="s">
        <v>282</v>
      </c>
      <c r="BF168" s="354" t="s">
        <v>283</v>
      </c>
      <c r="BG168" s="353" t="s">
        <v>282</v>
      </c>
      <c r="BH168" s="354" t="s">
        <v>283</v>
      </c>
      <c r="BI168" s="353" t="s">
        <v>282</v>
      </c>
      <c r="BJ168" s="354" t="s">
        <v>283</v>
      </c>
      <c r="BK168" s="353" t="s">
        <v>282</v>
      </c>
      <c r="BL168" s="354" t="s">
        <v>283</v>
      </c>
      <c r="BM168" s="353" t="s">
        <v>282</v>
      </c>
      <c r="BN168" s="354" t="s">
        <v>283</v>
      </c>
      <c r="BO168" s="353" t="s">
        <v>282</v>
      </c>
      <c r="BP168" s="353" t="s">
        <v>283</v>
      </c>
      <c r="BU168" s="349" t="s">
        <v>296</v>
      </c>
      <c r="BV168" s="350" t="s">
        <v>280</v>
      </c>
      <c r="BW168" s="350" t="s">
        <v>258</v>
      </c>
      <c r="BX168" s="351" t="s">
        <v>259</v>
      </c>
      <c r="BY168" s="351" t="s">
        <v>297</v>
      </c>
      <c r="BZ168" s="351" t="s">
        <v>298</v>
      </c>
      <c r="CA168" s="351" t="s">
        <v>299</v>
      </c>
      <c r="CB168" s="352" t="s">
        <v>281</v>
      </c>
      <c r="CC168" s="353" t="s">
        <v>282</v>
      </c>
      <c r="CD168" s="354" t="s">
        <v>283</v>
      </c>
      <c r="CE168" s="353" t="s">
        <v>282</v>
      </c>
      <c r="CF168" s="354" t="s">
        <v>283</v>
      </c>
      <c r="CG168" s="353" t="s">
        <v>282</v>
      </c>
      <c r="CH168" s="354" t="s">
        <v>283</v>
      </c>
      <c r="CI168" s="353" t="s">
        <v>282</v>
      </c>
      <c r="CJ168" s="354" t="s">
        <v>283</v>
      </c>
      <c r="CK168" s="353" t="s">
        <v>282</v>
      </c>
      <c r="CL168" s="354" t="s">
        <v>283</v>
      </c>
      <c r="CM168" s="353" t="s">
        <v>282</v>
      </c>
      <c r="CN168" s="354" t="s">
        <v>283</v>
      </c>
      <c r="CO168" s="353" t="s">
        <v>282</v>
      </c>
      <c r="CP168" s="354" t="s">
        <v>283</v>
      </c>
      <c r="CQ168" s="353" t="s">
        <v>282</v>
      </c>
      <c r="CR168" s="354" t="s">
        <v>283</v>
      </c>
      <c r="CS168" s="353" t="s">
        <v>282</v>
      </c>
      <c r="CT168" s="354" t="s">
        <v>283</v>
      </c>
      <c r="CU168" s="353" t="s">
        <v>282</v>
      </c>
      <c r="CV168" s="353" t="s">
        <v>283</v>
      </c>
    </row>
    <row r="169" spans="1:101" ht="21" customHeight="1" thickTop="1" x14ac:dyDescent="0.55000000000000004">
      <c r="A169" s="195"/>
      <c r="B169" s="196"/>
      <c r="C169" s="196"/>
      <c r="D169" s="197"/>
      <c r="E169" s="278"/>
      <c r="F169" s="198"/>
      <c r="G169" s="199" t="str">
        <f>IF(OR(E169="",F169=""),"",ROUNDDOWN(F169/1000/E169,1))</f>
        <v/>
      </c>
      <c r="H169" s="246"/>
      <c r="I169" s="249"/>
      <c r="J169" s="229">
        <f>$H169*I169</f>
        <v>0</v>
      </c>
      <c r="K169" s="249"/>
      <c r="L169" s="229">
        <f t="shared" ref="L169" si="1874">$H169*K169</f>
        <v>0</v>
      </c>
      <c r="M169" s="249"/>
      <c r="N169" s="229">
        <f t="shared" ref="N169" si="1875">$H169*M169</f>
        <v>0</v>
      </c>
      <c r="O169" s="249"/>
      <c r="P169" s="229">
        <f t="shared" ref="P169" si="1876">$H169*O169</f>
        <v>0</v>
      </c>
      <c r="Q169" s="249"/>
      <c r="R169" s="229">
        <f t="shared" ref="R169" si="1877">$H169*Q169</f>
        <v>0</v>
      </c>
      <c r="S169" s="249"/>
      <c r="T169" s="229">
        <f t="shared" ref="T169" si="1878">$H169*S169</f>
        <v>0</v>
      </c>
      <c r="U169" s="249"/>
      <c r="V169" s="229">
        <f t="shared" ref="V169" si="1879">$H169*U169</f>
        <v>0</v>
      </c>
      <c r="W169" s="249"/>
      <c r="X169" s="229">
        <f t="shared" ref="X169" si="1880">$H169*W169</f>
        <v>0</v>
      </c>
      <c r="Y169" s="249"/>
      <c r="Z169" s="229">
        <f t="shared" ref="Z169" si="1881">$H169*Y169</f>
        <v>0</v>
      </c>
      <c r="AA169" s="249"/>
      <c r="AB169" s="229">
        <f t="shared" ref="AB169" si="1882">$H169*AA169</f>
        <v>0</v>
      </c>
      <c r="AC169" s="249"/>
      <c r="AD169" s="229">
        <f t="shared" ref="AD169" si="1883">$H169*AC169</f>
        <v>0</v>
      </c>
      <c r="AE169" s="249"/>
      <c r="AF169" s="229">
        <f t="shared" ref="AF169" si="1884">$H169*AE169</f>
        <v>0</v>
      </c>
      <c r="AG169" s="249"/>
      <c r="AH169" s="229">
        <f t="shared" ref="AH169" si="1885">$H169*AG169</f>
        <v>0</v>
      </c>
      <c r="AI169" s="249"/>
      <c r="AJ169" s="229">
        <f t="shared" ref="AJ169" si="1886">$H169*AI169</f>
        <v>0</v>
      </c>
      <c r="AK169" s="249"/>
      <c r="AL169" s="229">
        <f t="shared" ref="AL169" si="1887">$H169*AK169</f>
        <v>0</v>
      </c>
      <c r="AM169" s="249"/>
      <c r="AN169" s="229">
        <f t="shared" ref="AN169" si="1888">$H169*AM169</f>
        <v>0</v>
      </c>
      <c r="AO169" s="249"/>
      <c r="AP169" s="229">
        <f t="shared" ref="AP169" si="1889">$H169*AO169</f>
        <v>0</v>
      </c>
      <c r="AQ169" s="249"/>
      <c r="AR169" s="229">
        <f t="shared" ref="AR169" si="1890">$H169*AQ169</f>
        <v>0</v>
      </c>
      <c r="AS169" s="249"/>
      <c r="AT169" s="229">
        <f t="shared" ref="AT169" si="1891">$H169*AS169</f>
        <v>0</v>
      </c>
      <c r="AU169" s="249"/>
      <c r="AV169" s="229">
        <f t="shared" ref="AV169" si="1892">$H169*AU169</f>
        <v>0</v>
      </c>
      <c r="AW169" s="249"/>
      <c r="AX169" s="229">
        <f t="shared" ref="AX169" si="1893">$H169*AW169</f>
        <v>0</v>
      </c>
      <c r="AY169" s="249"/>
      <c r="AZ169" s="229">
        <f t="shared" ref="AZ169" si="1894">$H169*AY169</f>
        <v>0</v>
      </c>
      <c r="BA169" s="249"/>
      <c r="BB169" s="229">
        <f t="shared" ref="BB169" si="1895">$H169*BA169</f>
        <v>0</v>
      </c>
      <c r="BC169" s="249"/>
      <c r="BD169" s="229">
        <f t="shared" ref="BD169" si="1896">$H169*BC169</f>
        <v>0</v>
      </c>
      <c r="BE169" s="249"/>
      <c r="BF169" s="229">
        <f t="shared" ref="BF169" si="1897">$H169*BE169</f>
        <v>0</v>
      </c>
      <c r="BG169" s="249"/>
      <c r="BH169" s="229">
        <f t="shared" ref="BH169" si="1898">$H169*BG169</f>
        <v>0</v>
      </c>
      <c r="BI169" s="249"/>
      <c r="BJ169" s="229">
        <f t="shared" ref="BJ169" si="1899">$H169*BI169</f>
        <v>0</v>
      </c>
      <c r="BK169" s="249"/>
      <c r="BL169" s="229">
        <f t="shared" ref="BL169" si="1900">$H169*BK169</f>
        <v>0</v>
      </c>
      <c r="BM169" s="249"/>
      <c r="BN169" s="229">
        <f t="shared" ref="BN169" si="1901">$H169*BM169</f>
        <v>0</v>
      </c>
      <c r="BO169" s="249"/>
      <c r="BP169" s="231">
        <f t="shared" ref="BP169:BP182" si="1902">$H169*BO169</f>
        <v>0</v>
      </c>
      <c r="BU169" s="281"/>
      <c r="BV169" s="282"/>
      <c r="BW169" s="282"/>
      <c r="BX169" s="289"/>
      <c r="BY169" s="278"/>
      <c r="BZ169" s="198"/>
      <c r="CA169" s="199" t="str">
        <f>IF(OR(BY169="",BZ169=""),"",ROUNDDOWN(BZ169/1000/BY169,1))</f>
        <v/>
      </c>
      <c r="CB169" s="246"/>
      <c r="CC169" s="249"/>
      <c r="CD169" s="229">
        <f t="shared" ref="CD169:CD182" si="1903">CB169*CC169</f>
        <v>0</v>
      </c>
      <c r="CE169" s="249"/>
      <c r="CF169" s="229">
        <f t="shared" ref="CF169:CF182" si="1904">CB169*CE169</f>
        <v>0</v>
      </c>
      <c r="CG169" s="249"/>
      <c r="CH169" s="229">
        <f t="shared" ref="CH169:CH182" si="1905">CB169*CG169</f>
        <v>0</v>
      </c>
      <c r="CI169" s="249"/>
      <c r="CJ169" s="229">
        <f t="shared" ref="CJ169:CJ182" si="1906">CB169*CI169</f>
        <v>0</v>
      </c>
      <c r="CK169" s="249"/>
      <c r="CL169" s="229">
        <f t="shared" ref="CL169:CL182" si="1907">CB169*CK169</f>
        <v>0</v>
      </c>
      <c r="CM169" s="249"/>
      <c r="CN169" s="229">
        <f t="shared" ref="CN169:CN182" si="1908">CB169*CM169</f>
        <v>0</v>
      </c>
      <c r="CO169" s="249"/>
      <c r="CP169" s="229">
        <f t="shared" ref="CP169:CP182" si="1909">CB169*CO169</f>
        <v>0</v>
      </c>
      <c r="CQ169" s="249"/>
      <c r="CR169" s="229">
        <f t="shared" ref="CR169:CR182" si="1910">CB169*CQ169</f>
        <v>0</v>
      </c>
      <c r="CS169" s="249"/>
      <c r="CT169" s="229">
        <f t="shared" ref="CT169:CT182" si="1911">CB169*CS169</f>
        <v>0</v>
      </c>
      <c r="CU169" s="249"/>
      <c r="CV169" s="231">
        <f t="shared" ref="CV169:CV182" si="1912">CB169*CU169</f>
        <v>0</v>
      </c>
    </row>
    <row r="170" spans="1:101" ht="21" customHeight="1" x14ac:dyDescent="0.55000000000000004">
      <c r="A170" s="202"/>
      <c r="B170" s="203"/>
      <c r="C170" s="203"/>
      <c r="D170" s="204"/>
      <c r="E170" s="279"/>
      <c r="F170" s="205"/>
      <c r="G170" s="206" t="str">
        <f t="shared" ref="G170:G182" si="1913">IF(OR(E170="",F170=""),"",ROUNDDOWN(F170/1000/E170,1))</f>
        <v/>
      </c>
      <c r="H170" s="247"/>
      <c r="I170" s="250"/>
      <c r="J170" s="227">
        <f t="shared" ref="J170:J182" si="1914">$H170*I170</f>
        <v>0</v>
      </c>
      <c r="K170" s="250"/>
      <c r="L170" s="227">
        <f t="shared" ref="L170" si="1915">$H170*K170</f>
        <v>0</v>
      </c>
      <c r="M170" s="250"/>
      <c r="N170" s="227">
        <f t="shared" ref="N170" si="1916">$H170*M170</f>
        <v>0</v>
      </c>
      <c r="O170" s="250"/>
      <c r="P170" s="227">
        <f t="shared" ref="P170" si="1917">$H170*O170</f>
        <v>0</v>
      </c>
      <c r="Q170" s="250"/>
      <c r="R170" s="227">
        <f t="shared" ref="R170" si="1918">$H170*Q170</f>
        <v>0</v>
      </c>
      <c r="S170" s="250"/>
      <c r="T170" s="227">
        <f t="shared" ref="T170" si="1919">$H170*S170</f>
        <v>0</v>
      </c>
      <c r="U170" s="250"/>
      <c r="V170" s="227">
        <f t="shared" ref="V170" si="1920">$H170*U170</f>
        <v>0</v>
      </c>
      <c r="W170" s="250"/>
      <c r="X170" s="227">
        <f t="shared" ref="X170" si="1921">$H170*W170</f>
        <v>0</v>
      </c>
      <c r="Y170" s="250"/>
      <c r="Z170" s="227">
        <f t="shared" ref="Z170" si="1922">$H170*Y170</f>
        <v>0</v>
      </c>
      <c r="AA170" s="250"/>
      <c r="AB170" s="227">
        <f t="shared" ref="AB170" si="1923">$H170*AA170</f>
        <v>0</v>
      </c>
      <c r="AC170" s="250"/>
      <c r="AD170" s="227">
        <f t="shared" ref="AD170" si="1924">$H170*AC170</f>
        <v>0</v>
      </c>
      <c r="AE170" s="250"/>
      <c r="AF170" s="227">
        <f t="shared" ref="AF170" si="1925">$H170*AE170</f>
        <v>0</v>
      </c>
      <c r="AG170" s="250"/>
      <c r="AH170" s="227">
        <f t="shared" ref="AH170" si="1926">$H170*AG170</f>
        <v>0</v>
      </c>
      <c r="AI170" s="250"/>
      <c r="AJ170" s="227">
        <f t="shared" ref="AJ170" si="1927">$H170*AI170</f>
        <v>0</v>
      </c>
      <c r="AK170" s="250"/>
      <c r="AL170" s="227">
        <f t="shared" ref="AL170" si="1928">$H170*AK170</f>
        <v>0</v>
      </c>
      <c r="AM170" s="250"/>
      <c r="AN170" s="227">
        <f t="shared" ref="AN170" si="1929">$H170*AM170</f>
        <v>0</v>
      </c>
      <c r="AO170" s="250"/>
      <c r="AP170" s="227">
        <f t="shared" ref="AP170" si="1930">$H170*AO170</f>
        <v>0</v>
      </c>
      <c r="AQ170" s="250"/>
      <c r="AR170" s="227">
        <f t="shared" ref="AR170" si="1931">$H170*AQ170</f>
        <v>0</v>
      </c>
      <c r="AS170" s="250"/>
      <c r="AT170" s="227">
        <f t="shared" ref="AT170" si="1932">$H170*AS170</f>
        <v>0</v>
      </c>
      <c r="AU170" s="250"/>
      <c r="AV170" s="227">
        <f t="shared" ref="AV170" si="1933">$H170*AU170</f>
        <v>0</v>
      </c>
      <c r="AW170" s="250"/>
      <c r="AX170" s="227">
        <f t="shared" ref="AX170" si="1934">$H170*AW170</f>
        <v>0</v>
      </c>
      <c r="AY170" s="250"/>
      <c r="AZ170" s="227">
        <f t="shared" ref="AZ170" si="1935">$H170*AY170</f>
        <v>0</v>
      </c>
      <c r="BA170" s="250"/>
      <c r="BB170" s="227">
        <f t="shared" ref="BB170" si="1936">$H170*BA170</f>
        <v>0</v>
      </c>
      <c r="BC170" s="250"/>
      <c r="BD170" s="227">
        <f t="shared" ref="BD170" si="1937">$H170*BC170</f>
        <v>0</v>
      </c>
      <c r="BE170" s="250"/>
      <c r="BF170" s="227">
        <f t="shared" ref="BF170" si="1938">$H170*BE170</f>
        <v>0</v>
      </c>
      <c r="BG170" s="250"/>
      <c r="BH170" s="227">
        <f t="shared" ref="BH170" si="1939">$H170*BG170</f>
        <v>0</v>
      </c>
      <c r="BI170" s="250"/>
      <c r="BJ170" s="227">
        <f t="shared" ref="BJ170" si="1940">$H170*BI170</f>
        <v>0</v>
      </c>
      <c r="BK170" s="250"/>
      <c r="BL170" s="227">
        <f t="shared" ref="BL170" si="1941">$H170*BK170</f>
        <v>0</v>
      </c>
      <c r="BM170" s="250"/>
      <c r="BN170" s="227">
        <f t="shared" ref="BN170" si="1942">$H170*BM170</f>
        <v>0</v>
      </c>
      <c r="BO170" s="250"/>
      <c r="BP170" s="228">
        <f t="shared" si="1902"/>
        <v>0</v>
      </c>
      <c r="BU170" s="281"/>
      <c r="BV170" s="283"/>
      <c r="BW170" s="283"/>
      <c r="BX170" s="281"/>
      <c r="BY170" s="279"/>
      <c r="BZ170" s="205"/>
      <c r="CA170" s="206" t="str">
        <f t="shared" ref="CA170:CA182" si="1943">IF(OR(BY170="",BZ170=""),"",ROUNDDOWN(BZ170/1000/BY170,1))</f>
        <v/>
      </c>
      <c r="CB170" s="247"/>
      <c r="CC170" s="250"/>
      <c r="CD170" s="227">
        <f t="shared" si="1903"/>
        <v>0</v>
      </c>
      <c r="CE170" s="250"/>
      <c r="CF170" s="227">
        <f t="shared" si="1904"/>
        <v>0</v>
      </c>
      <c r="CG170" s="250"/>
      <c r="CH170" s="227">
        <f t="shared" si="1905"/>
        <v>0</v>
      </c>
      <c r="CI170" s="250"/>
      <c r="CJ170" s="227">
        <f t="shared" si="1906"/>
        <v>0</v>
      </c>
      <c r="CK170" s="250"/>
      <c r="CL170" s="227">
        <f t="shared" si="1907"/>
        <v>0</v>
      </c>
      <c r="CM170" s="250"/>
      <c r="CN170" s="227">
        <f t="shared" si="1908"/>
        <v>0</v>
      </c>
      <c r="CO170" s="250"/>
      <c r="CP170" s="227">
        <f t="shared" si="1909"/>
        <v>0</v>
      </c>
      <c r="CQ170" s="250"/>
      <c r="CR170" s="227">
        <f t="shared" si="1910"/>
        <v>0</v>
      </c>
      <c r="CS170" s="250"/>
      <c r="CT170" s="227">
        <f t="shared" si="1911"/>
        <v>0</v>
      </c>
      <c r="CU170" s="250"/>
      <c r="CV170" s="228">
        <f t="shared" si="1912"/>
        <v>0</v>
      </c>
    </row>
    <row r="171" spans="1:101" ht="21" customHeight="1" x14ac:dyDescent="0.55000000000000004">
      <c r="A171" s="202"/>
      <c r="B171" s="203"/>
      <c r="C171" s="203"/>
      <c r="D171" s="204"/>
      <c r="E171" s="279"/>
      <c r="F171" s="205"/>
      <c r="G171" s="206" t="str">
        <f t="shared" si="1913"/>
        <v/>
      </c>
      <c r="H171" s="247"/>
      <c r="I171" s="250"/>
      <c r="J171" s="227">
        <f t="shared" si="1914"/>
        <v>0</v>
      </c>
      <c r="K171" s="250"/>
      <c r="L171" s="227">
        <f t="shared" ref="L171" si="1944">$H171*K171</f>
        <v>0</v>
      </c>
      <c r="M171" s="250"/>
      <c r="N171" s="227">
        <f t="shared" ref="N171" si="1945">$H171*M171</f>
        <v>0</v>
      </c>
      <c r="O171" s="250"/>
      <c r="P171" s="227">
        <f t="shared" ref="P171" si="1946">$H171*O171</f>
        <v>0</v>
      </c>
      <c r="Q171" s="250"/>
      <c r="R171" s="227">
        <f t="shared" ref="R171" si="1947">$H171*Q171</f>
        <v>0</v>
      </c>
      <c r="S171" s="250"/>
      <c r="T171" s="227">
        <f t="shared" ref="T171" si="1948">$H171*S171</f>
        <v>0</v>
      </c>
      <c r="U171" s="250"/>
      <c r="V171" s="227">
        <f t="shared" ref="V171" si="1949">$H171*U171</f>
        <v>0</v>
      </c>
      <c r="W171" s="250"/>
      <c r="X171" s="227">
        <f t="shared" ref="X171" si="1950">$H171*W171</f>
        <v>0</v>
      </c>
      <c r="Y171" s="250"/>
      <c r="Z171" s="227">
        <f t="shared" ref="Z171" si="1951">$H171*Y171</f>
        <v>0</v>
      </c>
      <c r="AA171" s="250"/>
      <c r="AB171" s="227">
        <f t="shared" ref="AB171" si="1952">$H171*AA171</f>
        <v>0</v>
      </c>
      <c r="AC171" s="250"/>
      <c r="AD171" s="227">
        <f t="shared" ref="AD171" si="1953">$H171*AC171</f>
        <v>0</v>
      </c>
      <c r="AE171" s="250"/>
      <c r="AF171" s="227">
        <f t="shared" ref="AF171" si="1954">$H171*AE171</f>
        <v>0</v>
      </c>
      <c r="AG171" s="250"/>
      <c r="AH171" s="227">
        <f t="shared" ref="AH171" si="1955">$H171*AG171</f>
        <v>0</v>
      </c>
      <c r="AI171" s="250"/>
      <c r="AJ171" s="227">
        <f t="shared" ref="AJ171" si="1956">$H171*AI171</f>
        <v>0</v>
      </c>
      <c r="AK171" s="250"/>
      <c r="AL171" s="227">
        <f t="shared" ref="AL171" si="1957">$H171*AK171</f>
        <v>0</v>
      </c>
      <c r="AM171" s="250"/>
      <c r="AN171" s="227">
        <f t="shared" ref="AN171" si="1958">$H171*AM171</f>
        <v>0</v>
      </c>
      <c r="AO171" s="250"/>
      <c r="AP171" s="227">
        <f t="shared" ref="AP171" si="1959">$H171*AO171</f>
        <v>0</v>
      </c>
      <c r="AQ171" s="250"/>
      <c r="AR171" s="227">
        <f t="shared" ref="AR171" si="1960">$H171*AQ171</f>
        <v>0</v>
      </c>
      <c r="AS171" s="250"/>
      <c r="AT171" s="227">
        <f t="shared" ref="AT171" si="1961">$H171*AS171</f>
        <v>0</v>
      </c>
      <c r="AU171" s="250"/>
      <c r="AV171" s="227">
        <f t="shared" ref="AV171" si="1962">$H171*AU171</f>
        <v>0</v>
      </c>
      <c r="AW171" s="250"/>
      <c r="AX171" s="227">
        <f t="shared" ref="AX171" si="1963">$H171*AW171</f>
        <v>0</v>
      </c>
      <c r="AY171" s="250"/>
      <c r="AZ171" s="227">
        <f t="shared" ref="AZ171" si="1964">$H171*AY171</f>
        <v>0</v>
      </c>
      <c r="BA171" s="250"/>
      <c r="BB171" s="227">
        <f t="shared" ref="BB171" si="1965">$H171*BA171</f>
        <v>0</v>
      </c>
      <c r="BC171" s="250"/>
      <c r="BD171" s="227">
        <f t="shared" ref="BD171" si="1966">$H171*BC171</f>
        <v>0</v>
      </c>
      <c r="BE171" s="250"/>
      <c r="BF171" s="227">
        <f t="shared" ref="BF171" si="1967">$H171*BE171</f>
        <v>0</v>
      </c>
      <c r="BG171" s="250"/>
      <c r="BH171" s="227">
        <f t="shared" ref="BH171" si="1968">$H171*BG171</f>
        <v>0</v>
      </c>
      <c r="BI171" s="250"/>
      <c r="BJ171" s="227">
        <f t="shared" ref="BJ171" si="1969">$H171*BI171</f>
        <v>0</v>
      </c>
      <c r="BK171" s="250"/>
      <c r="BL171" s="227">
        <f t="shared" ref="BL171" si="1970">$H171*BK171</f>
        <v>0</v>
      </c>
      <c r="BM171" s="250"/>
      <c r="BN171" s="227">
        <f t="shared" ref="BN171" si="1971">$H171*BM171</f>
        <v>0</v>
      </c>
      <c r="BO171" s="250"/>
      <c r="BP171" s="228">
        <f t="shared" si="1902"/>
        <v>0</v>
      </c>
      <c r="BU171" s="281"/>
      <c r="BV171" s="283"/>
      <c r="BW171" s="291"/>
      <c r="BX171" s="281"/>
      <c r="BY171" s="279"/>
      <c r="BZ171" s="205"/>
      <c r="CA171" s="206" t="str">
        <f t="shared" si="1943"/>
        <v/>
      </c>
      <c r="CB171" s="247"/>
      <c r="CC171" s="250"/>
      <c r="CD171" s="227">
        <f t="shared" si="1903"/>
        <v>0</v>
      </c>
      <c r="CE171" s="250"/>
      <c r="CF171" s="227">
        <f t="shared" si="1904"/>
        <v>0</v>
      </c>
      <c r="CG171" s="250"/>
      <c r="CH171" s="227">
        <f t="shared" si="1905"/>
        <v>0</v>
      </c>
      <c r="CI171" s="250"/>
      <c r="CJ171" s="227">
        <f t="shared" si="1906"/>
        <v>0</v>
      </c>
      <c r="CK171" s="250"/>
      <c r="CL171" s="227">
        <f t="shared" si="1907"/>
        <v>0</v>
      </c>
      <c r="CM171" s="250"/>
      <c r="CN171" s="227">
        <f t="shared" si="1908"/>
        <v>0</v>
      </c>
      <c r="CO171" s="250"/>
      <c r="CP171" s="227">
        <f t="shared" si="1909"/>
        <v>0</v>
      </c>
      <c r="CQ171" s="250"/>
      <c r="CR171" s="227">
        <f t="shared" si="1910"/>
        <v>0</v>
      </c>
      <c r="CS171" s="250"/>
      <c r="CT171" s="227">
        <f t="shared" si="1911"/>
        <v>0</v>
      </c>
      <c r="CU171" s="250"/>
      <c r="CV171" s="228">
        <f t="shared" si="1912"/>
        <v>0</v>
      </c>
    </row>
    <row r="172" spans="1:101" ht="21" customHeight="1" x14ac:dyDescent="0.55000000000000004">
      <c r="A172" s="202"/>
      <c r="B172" s="203"/>
      <c r="C172" s="203"/>
      <c r="D172" s="204"/>
      <c r="E172" s="279"/>
      <c r="F172" s="205"/>
      <c r="G172" s="206" t="str">
        <f t="shared" si="1913"/>
        <v/>
      </c>
      <c r="H172" s="247"/>
      <c r="I172" s="250"/>
      <c r="J172" s="227">
        <f t="shared" si="1914"/>
        <v>0</v>
      </c>
      <c r="K172" s="250"/>
      <c r="L172" s="227">
        <f t="shared" ref="L172" si="1972">$H172*K172</f>
        <v>0</v>
      </c>
      <c r="M172" s="250"/>
      <c r="N172" s="227">
        <f t="shared" ref="N172" si="1973">$H172*M172</f>
        <v>0</v>
      </c>
      <c r="O172" s="250"/>
      <c r="P172" s="227">
        <f t="shared" ref="P172" si="1974">$H172*O172</f>
        <v>0</v>
      </c>
      <c r="Q172" s="250"/>
      <c r="R172" s="227">
        <f t="shared" ref="R172" si="1975">$H172*Q172</f>
        <v>0</v>
      </c>
      <c r="S172" s="250"/>
      <c r="T172" s="227">
        <f t="shared" ref="T172" si="1976">$H172*S172</f>
        <v>0</v>
      </c>
      <c r="U172" s="250"/>
      <c r="V172" s="227">
        <f t="shared" ref="V172" si="1977">$H172*U172</f>
        <v>0</v>
      </c>
      <c r="W172" s="250"/>
      <c r="X172" s="227">
        <f t="shared" ref="X172" si="1978">$H172*W172</f>
        <v>0</v>
      </c>
      <c r="Y172" s="250"/>
      <c r="Z172" s="227">
        <f t="shared" ref="Z172" si="1979">$H172*Y172</f>
        <v>0</v>
      </c>
      <c r="AA172" s="250"/>
      <c r="AB172" s="227">
        <f t="shared" ref="AB172" si="1980">$H172*AA172</f>
        <v>0</v>
      </c>
      <c r="AC172" s="250"/>
      <c r="AD172" s="227">
        <f t="shared" ref="AD172" si="1981">$H172*AC172</f>
        <v>0</v>
      </c>
      <c r="AE172" s="250"/>
      <c r="AF172" s="227">
        <f t="shared" ref="AF172" si="1982">$H172*AE172</f>
        <v>0</v>
      </c>
      <c r="AG172" s="250"/>
      <c r="AH172" s="227">
        <f t="shared" ref="AH172" si="1983">$H172*AG172</f>
        <v>0</v>
      </c>
      <c r="AI172" s="250"/>
      <c r="AJ172" s="227">
        <f t="shared" ref="AJ172" si="1984">$H172*AI172</f>
        <v>0</v>
      </c>
      <c r="AK172" s="250"/>
      <c r="AL172" s="227">
        <f t="shared" ref="AL172" si="1985">$H172*AK172</f>
        <v>0</v>
      </c>
      <c r="AM172" s="250"/>
      <c r="AN172" s="227">
        <f t="shared" ref="AN172" si="1986">$H172*AM172</f>
        <v>0</v>
      </c>
      <c r="AO172" s="250"/>
      <c r="AP172" s="227">
        <f t="shared" ref="AP172" si="1987">$H172*AO172</f>
        <v>0</v>
      </c>
      <c r="AQ172" s="250"/>
      <c r="AR172" s="227">
        <f t="shared" ref="AR172" si="1988">$H172*AQ172</f>
        <v>0</v>
      </c>
      <c r="AS172" s="250"/>
      <c r="AT172" s="227">
        <f t="shared" ref="AT172" si="1989">$H172*AS172</f>
        <v>0</v>
      </c>
      <c r="AU172" s="250"/>
      <c r="AV172" s="227">
        <f t="shared" ref="AV172" si="1990">$H172*AU172</f>
        <v>0</v>
      </c>
      <c r="AW172" s="250"/>
      <c r="AX172" s="227">
        <f t="shared" ref="AX172" si="1991">$H172*AW172</f>
        <v>0</v>
      </c>
      <c r="AY172" s="250"/>
      <c r="AZ172" s="227">
        <f t="shared" ref="AZ172" si="1992">$H172*AY172</f>
        <v>0</v>
      </c>
      <c r="BA172" s="250"/>
      <c r="BB172" s="227">
        <f t="shared" ref="BB172" si="1993">$H172*BA172</f>
        <v>0</v>
      </c>
      <c r="BC172" s="250"/>
      <c r="BD172" s="227">
        <f t="shared" ref="BD172" si="1994">$H172*BC172</f>
        <v>0</v>
      </c>
      <c r="BE172" s="250"/>
      <c r="BF172" s="227">
        <f t="shared" ref="BF172" si="1995">$H172*BE172</f>
        <v>0</v>
      </c>
      <c r="BG172" s="250"/>
      <c r="BH172" s="227">
        <f t="shared" ref="BH172" si="1996">$H172*BG172</f>
        <v>0</v>
      </c>
      <c r="BI172" s="250"/>
      <c r="BJ172" s="227">
        <f t="shared" ref="BJ172" si="1997">$H172*BI172</f>
        <v>0</v>
      </c>
      <c r="BK172" s="250"/>
      <c r="BL172" s="227">
        <f t="shared" ref="BL172" si="1998">$H172*BK172</f>
        <v>0</v>
      </c>
      <c r="BM172" s="250"/>
      <c r="BN172" s="227">
        <f t="shared" ref="BN172" si="1999">$H172*BM172</f>
        <v>0</v>
      </c>
      <c r="BO172" s="250"/>
      <c r="BP172" s="228">
        <f t="shared" si="1902"/>
        <v>0</v>
      </c>
      <c r="BU172" s="281"/>
      <c r="BV172" s="283"/>
      <c r="BW172" s="291"/>
      <c r="BX172" s="281"/>
      <c r="BY172" s="279"/>
      <c r="BZ172" s="205"/>
      <c r="CA172" s="206" t="str">
        <f t="shared" si="1943"/>
        <v/>
      </c>
      <c r="CB172" s="247"/>
      <c r="CC172" s="250"/>
      <c r="CD172" s="227">
        <f t="shared" si="1903"/>
        <v>0</v>
      </c>
      <c r="CE172" s="250"/>
      <c r="CF172" s="227">
        <f t="shared" si="1904"/>
        <v>0</v>
      </c>
      <c r="CG172" s="250"/>
      <c r="CH172" s="227">
        <f t="shared" si="1905"/>
        <v>0</v>
      </c>
      <c r="CI172" s="250"/>
      <c r="CJ172" s="227">
        <f t="shared" si="1906"/>
        <v>0</v>
      </c>
      <c r="CK172" s="250"/>
      <c r="CL172" s="227">
        <f t="shared" si="1907"/>
        <v>0</v>
      </c>
      <c r="CM172" s="250"/>
      <c r="CN172" s="227">
        <f t="shared" si="1908"/>
        <v>0</v>
      </c>
      <c r="CO172" s="250"/>
      <c r="CP172" s="227">
        <f t="shared" si="1909"/>
        <v>0</v>
      </c>
      <c r="CQ172" s="250"/>
      <c r="CR172" s="227">
        <f t="shared" si="1910"/>
        <v>0</v>
      </c>
      <c r="CS172" s="250"/>
      <c r="CT172" s="227">
        <f t="shared" si="1911"/>
        <v>0</v>
      </c>
      <c r="CU172" s="250"/>
      <c r="CV172" s="228">
        <f t="shared" si="1912"/>
        <v>0</v>
      </c>
    </row>
    <row r="173" spans="1:101" ht="21" customHeight="1" x14ac:dyDescent="0.55000000000000004">
      <c r="A173" s="202"/>
      <c r="B173" s="203"/>
      <c r="C173" s="203"/>
      <c r="D173" s="204"/>
      <c r="E173" s="279"/>
      <c r="F173" s="205"/>
      <c r="G173" s="206" t="str">
        <f t="shared" si="1913"/>
        <v/>
      </c>
      <c r="H173" s="247"/>
      <c r="I173" s="250"/>
      <c r="J173" s="227">
        <f t="shared" si="1914"/>
        <v>0</v>
      </c>
      <c r="K173" s="250"/>
      <c r="L173" s="227">
        <f t="shared" ref="L173" si="2000">$H173*K173</f>
        <v>0</v>
      </c>
      <c r="M173" s="250"/>
      <c r="N173" s="227">
        <f t="shared" ref="N173" si="2001">$H173*M173</f>
        <v>0</v>
      </c>
      <c r="O173" s="250"/>
      <c r="P173" s="227">
        <f t="shared" ref="P173" si="2002">$H173*O173</f>
        <v>0</v>
      </c>
      <c r="Q173" s="250"/>
      <c r="R173" s="227">
        <f t="shared" ref="R173" si="2003">$H173*Q173</f>
        <v>0</v>
      </c>
      <c r="S173" s="250"/>
      <c r="T173" s="227">
        <f t="shared" ref="T173" si="2004">$H173*S173</f>
        <v>0</v>
      </c>
      <c r="U173" s="250"/>
      <c r="V173" s="227">
        <f t="shared" ref="V173" si="2005">$H173*U173</f>
        <v>0</v>
      </c>
      <c r="W173" s="250"/>
      <c r="X173" s="227">
        <f t="shared" ref="X173" si="2006">$H173*W173</f>
        <v>0</v>
      </c>
      <c r="Y173" s="250"/>
      <c r="Z173" s="227">
        <f t="shared" ref="Z173" si="2007">$H173*Y173</f>
        <v>0</v>
      </c>
      <c r="AA173" s="250"/>
      <c r="AB173" s="227">
        <f t="shared" ref="AB173" si="2008">$H173*AA173</f>
        <v>0</v>
      </c>
      <c r="AC173" s="250"/>
      <c r="AD173" s="227">
        <f t="shared" ref="AD173" si="2009">$H173*AC173</f>
        <v>0</v>
      </c>
      <c r="AE173" s="250"/>
      <c r="AF173" s="227">
        <f t="shared" ref="AF173" si="2010">$H173*AE173</f>
        <v>0</v>
      </c>
      <c r="AG173" s="250"/>
      <c r="AH173" s="227">
        <f t="shared" ref="AH173" si="2011">$H173*AG173</f>
        <v>0</v>
      </c>
      <c r="AI173" s="250"/>
      <c r="AJ173" s="227">
        <f t="shared" ref="AJ173" si="2012">$H173*AI173</f>
        <v>0</v>
      </c>
      <c r="AK173" s="250"/>
      <c r="AL173" s="227">
        <f t="shared" ref="AL173" si="2013">$H173*AK173</f>
        <v>0</v>
      </c>
      <c r="AM173" s="250"/>
      <c r="AN173" s="227">
        <f t="shared" ref="AN173" si="2014">$H173*AM173</f>
        <v>0</v>
      </c>
      <c r="AO173" s="250"/>
      <c r="AP173" s="227">
        <f t="shared" ref="AP173" si="2015">$H173*AO173</f>
        <v>0</v>
      </c>
      <c r="AQ173" s="250"/>
      <c r="AR173" s="227">
        <f t="shared" ref="AR173" si="2016">$H173*AQ173</f>
        <v>0</v>
      </c>
      <c r="AS173" s="250"/>
      <c r="AT173" s="227">
        <f t="shared" ref="AT173" si="2017">$H173*AS173</f>
        <v>0</v>
      </c>
      <c r="AU173" s="250"/>
      <c r="AV173" s="227">
        <f t="shared" ref="AV173" si="2018">$H173*AU173</f>
        <v>0</v>
      </c>
      <c r="AW173" s="250"/>
      <c r="AX173" s="227">
        <f t="shared" ref="AX173" si="2019">$H173*AW173</f>
        <v>0</v>
      </c>
      <c r="AY173" s="250"/>
      <c r="AZ173" s="227">
        <f t="shared" ref="AZ173" si="2020">$H173*AY173</f>
        <v>0</v>
      </c>
      <c r="BA173" s="250"/>
      <c r="BB173" s="227">
        <f t="shared" ref="BB173" si="2021">$H173*BA173</f>
        <v>0</v>
      </c>
      <c r="BC173" s="250"/>
      <c r="BD173" s="227">
        <f t="shared" ref="BD173" si="2022">$H173*BC173</f>
        <v>0</v>
      </c>
      <c r="BE173" s="250"/>
      <c r="BF173" s="227">
        <f t="shared" ref="BF173" si="2023">$H173*BE173</f>
        <v>0</v>
      </c>
      <c r="BG173" s="250"/>
      <c r="BH173" s="227">
        <f t="shared" ref="BH173" si="2024">$H173*BG173</f>
        <v>0</v>
      </c>
      <c r="BI173" s="250"/>
      <c r="BJ173" s="227">
        <f t="shared" ref="BJ173" si="2025">$H173*BI173</f>
        <v>0</v>
      </c>
      <c r="BK173" s="250"/>
      <c r="BL173" s="227">
        <f t="shared" ref="BL173" si="2026">$H173*BK173</f>
        <v>0</v>
      </c>
      <c r="BM173" s="250"/>
      <c r="BN173" s="227">
        <f t="shared" ref="BN173" si="2027">$H173*BM173</f>
        <v>0</v>
      </c>
      <c r="BO173" s="250"/>
      <c r="BP173" s="228">
        <f t="shared" si="1902"/>
        <v>0</v>
      </c>
      <c r="BU173" s="281"/>
      <c r="BV173" s="283"/>
      <c r="BW173" s="291"/>
      <c r="BX173" s="281"/>
      <c r="BY173" s="279"/>
      <c r="BZ173" s="205"/>
      <c r="CA173" s="206" t="str">
        <f t="shared" si="1943"/>
        <v/>
      </c>
      <c r="CB173" s="247"/>
      <c r="CC173" s="250"/>
      <c r="CD173" s="227">
        <f t="shared" si="1903"/>
        <v>0</v>
      </c>
      <c r="CE173" s="250"/>
      <c r="CF173" s="227">
        <f t="shared" si="1904"/>
        <v>0</v>
      </c>
      <c r="CG173" s="250"/>
      <c r="CH173" s="227">
        <f t="shared" si="1905"/>
        <v>0</v>
      </c>
      <c r="CI173" s="250"/>
      <c r="CJ173" s="227">
        <f t="shared" si="1906"/>
        <v>0</v>
      </c>
      <c r="CK173" s="250"/>
      <c r="CL173" s="227">
        <f t="shared" si="1907"/>
        <v>0</v>
      </c>
      <c r="CM173" s="250"/>
      <c r="CN173" s="227">
        <f t="shared" si="1908"/>
        <v>0</v>
      </c>
      <c r="CO173" s="250"/>
      <c r="CP173" s="227">
        <f t="shared" si="1909"/>
        <v>0</v>
      </c>
      <c r="CQ173" s="250"/>
      <c r="CR173" s="227">
        <f t="shared" si="1910"/>
        <v>0</v>
      </c>
      <c r="CS173" s="250"/>
      <c r="CT173" s="227">
        <f t="shared" si="1911"/>
        <v>0</v>
      </c>
      <c r="CU173" s="250"/>
      <c r="CV173" s="228">
        <f t="shared" si="1912"/>
        <v>0</v>
      </c>
    </row>
    <row r="174" spans="1:101" ht="21" customHeight="1" x14ac:dyDescent="0.55000000000000004">
      <c r="A174" s="202"/>
      <c r="B174" s="203"/>
      <c r="C174" s="203"/>
      <c r="D174" s="204"/>
      <c r="E174" s="279"/>
      <c r="F174" s="205"/>
      <c r="G174" s="206" t="str">
        <f t="shared" si="1913"/>
        <v/>
      </c>
      <c r="H174" s="247"/>
      <c r="I174" s="250"/>
      <c r="J174" s="227">
        <f t="shared" si="1914"/>
        <v>0</v>
      </c>
      <c r="K174" s="250"/>
      <c r="L174" s="227">
        <f t="shared" ref="L174" si="2028">$H174*K174</f>
        <v>0</v>
      </c>
      <c r="M174" s="250"/>
      <c r="N174" s="227">
        <f t="shared" ref="N174" si="2029">$H174*M174</f>
        <v>0</v>
      </c>
      <c r="O174" s="250"/>
      <c r="P174" s="227">
        <f t="shared" ref="P174" si="2030">$H174*O174</f>
        <v>0</v>
      </c>
      <c r="Q174" s="250"/>
      <c r="R174" s="227">
        <f t="shared" ref="R174" si="2031">$H174*Q174</f>
        <v>0</v>
      </c>
      <c r="S174" s="250"/>
      <c r="T174" s="227">
        <f t="shared" ref="T174" si="2032">$H174*S174</f>
        <v>0</v>
      </c>
      <c r="U174" s="250"/>
      <c r="V174" s="227">
        <f t="shared" ref="V174" si="2033">$H174*U174</f>
        <v>0</v>
      </c>
      <c r="W174" s="250"/>
      <c r="X174" s="227">
        <f t="shared" ref="X174" si="2034">$H174*W174</f>
        <v>0</v>
      </c>
      <c r="Y174" s="250"/>
      <c r="Z174" s="227">
        <f t="shared" ref="Z174" si="2035">$H174*Y174</f>
        <v>0</v>
      </c>
      <c r="AA174" s="250"/>
      <c r="AB174" s="227">
        <f t="shared" ref="AB174" si="2036">$H174*AA174</f>
        <v>0</v>
      </c>
      <c r="AC174" s="250"/>
      <c r="AD174" s="227">
        <f t="shared" ref="AD174" si="2037">$H174*AC174</f>
        <v>0</v>
      </c>
      <c r="AE174" s="250"/>
      <c r="AF174" s="227">
        <f t="shared" ref="AF174" si="2038">$H174*AE174</f>
        <v>0</v>
      </c>
      <c r="AG174" s="250"/>
      <c r="AH174" s="227">
        <f t="shared" ref="AH174" si="2039">$H174*AG174</f>
        <v>0</v>
      </c>
      <c r="AI174" s="250"/>
      <c r="AJ174" s="227">
        <f t="shared" ref="AJ174" si="2040">$H174*AI174</f>
        <v>0</v>
      </c>
      <c r="AK174" s="250"/>
      <c r="AL174" s="227">
        <f t="shared" ref="AL174" si="2041">$H174*AK174</f>
        <v>0</v>
      </c>
      <c r="AM174" s="250"/>
      <c r="AN174" s="227">
        <f t="shared" ref="AN174" si="2042">$H174*AM174</f>
        <v>0</v>
      </c>
      <c r="AO174" s="250"/>
      <c r="AP174" s="227">
        <f t="shared" ref="AP174" si="2043">$H174*AO174</f>
        <v>0</v>
      </c>
      <c r="AQ174" s="250"/>
      <c r="AR174" s="227">
        <f t="shared" ref="AR174" si="2044">$H174*AQ174</f>
        <v>0</v>
      </c>
      <c r="AS174" s="250"/>
      <c r="AT174" s="227">
        <f t="shared" ref="AT174" si="2045">$H174*AS174</f>
        <v>0</v>
      </c>
      <c r="AU174" s="250"/>
      <c r="AV174" s="227">
        <f t="shared" ref="AV174" si="2046">$H174*AU174</f>
        <v>0</v>
      </c>
      <c r="AW174" s="250"/>
      <c r="AX174" s="227">
        <f t="shared" ref="AX174" si="2047">$H174*AW174</f>
        <v>0</v>
      </c>
      <c r="AY174" s="250"/>
      <c r="AZ174" s="227">
        <f t="shared" ref="AZ174" si="2048">$H174*AY174</f>
        <v>0</v>
      </c>
      <c r="BA174" s="250"/>
      <c r="BB174" s="227">
        <f t="shared" ref="BB174" si="2049">$H174*BA174</f>
        <v>0</v>
      </c>
      <c r="BC174" s="250"/>
      <c r="BD174" s="227">
        <f t="shared" ref="BD174" si="2050">$H174*BC174</f>
        <v>0</v>
      </c>
      <c r="BE174" s="250"/>
      <c r="BF174" s="227">
        <f t="shared" ref="BF174" si="2051">$H174*BE174</f>
        <v>0</v>
      </c>
      <c r="BG174" s="250"/>
      <c r="BH174" s="227">
        <f t="shared" ref="BH174" si="2052">$H174*BG174</f>
        <v>0</v>
      </c>
      <c r="BI174" s="250"/>
      <c r="BJ174" s="227">
        <f>$H174*BI174</f>
        <v>0</v>
      </c>
      <c r="BK174" s="250"/>
      <c r="BL174" s="227">
        <f t="shared" ref="BL174" si="2053">$H174*BK174</f>
        <v>0</v>
      </c>
      <c r="BM174" s="250"/>
      <c r="BN174" s="227">
        <f t="shared" ref="BN174" si="2054">$H174*BM174</f>
        <v>0</v>
      </c>
      <c r="BO174" s="250"/>
      <c r="BP174" s="228">
        <f t="shared" si="1902"/>
        <v>0</v>
      </c>
      <c r="BU174" s="281"/>
      <c r="BV174" s="283"/>
      <c r="BW174" s="291"/>
      <c r="BX174" s="281"/>
      <c r="BY174" s="279"/>
      <c r="BZ174" s="205"/>
      <c r="CA174" s="206" t="str">
        <f t="shared" si="1943"/>
        <v/>
      </c>
      <c r="CB174" s="247"/>
      <c r="CC174" s="250"/>
      <c r="CD174" s="227">
        <f t="shared" si="1903"/>
        <v>0</v>
      </c>
      <c r="CE174" s="250"/>
      <c r="CF174" s="227">
        <f t="shared" si="1904"/>
        <v>0</v>
      </c>
      <c r="CG174" s="250"/>
      <c r="CH174" s="227">
        <f t="shared" si="1905"/>
        <v>0</v>
      </c>
      <c r="CI174" s="250"/>
      <c r="CJ174" s="227">
        <f t="shared" si="1906"/>
        <v>0</v>
      </c>
      <c r="CK174" s="250"/>
      <c r="CL174" s="227">
        <f t="shared" si="1907"/>
        <v>0</v>
      </c>
      <c r="CM174" s="250"/>
      <c r="CN174" s="227">
        <f t="shared" si="1908"/>
        <v>0</v>
      </c>
      <c r="CO174" s="250"/>
      <c r="CP174" s="227">
        <f t="shared" si="1909"/>
        <v>0</v>
      </c>
      <c r="CQ174" s="250"/>
      <c r="CR174" s="227">
        <f t="shared" si="1910"/>
        <v>0</v>
      </c>
      <c r="CS174" s="250"/>
      <c r="CT174" s="227">
        <f t="shared" si="1911"/>
        <v>0</v>
      </c>
      <c r="CU174" s="250"/>
      <c r="CV174" s="228">
        <f t="shared" si="1912"/>
        <v>0</v>
      </c>
    </row>
    <row r="175" spans="1:101" ht="21" customHeight="1" x14ac:dyDescent="0.55000000000000004">
      <c r="A175" s="202"/>
      <c r="B175" s="203"/>
      <c r="C175" s="203"/>
      <c r="D175" s="204"/>
      <c r="E175" s="279"/>
      <c r="F175" s="205"/>
      <c r="G175" s="206" t="str">
        <f t="shared" si="1913"/>
        <v/>
      </c>
      <c r="H175" s="247"/>
      <c r="I175" s="250"/>
      <c r="J175" s="227">
        <f t="shared" si="1914"/>
        <v>0</v>
      </c>
      <c r="K175" s="250"/>
      <c r="L175" s="227">
        <f t="shared" ref="L175" si="2055">$H175*K175</f>
        <v>0</v>
      </c>
      <c r="M175" s="250"/>
      <c r="N175" s="227">
        <f t="shared" ref="N175" si="2056">$H175*M175</f>
        <v>0</v>
      </c>
      <c r="O175" s="250"/>
      <c r="P175" s="227">
        <f t="shared" ref="P175" si="2057">$H175*O175</f>
        <v>0</v>
      </c>
      <c r="Q175" s="250"/>
      <c r="R175" s="227">
        <f t="shared" ref="R175" si="2058">$H175*Q175</f>
        <v>0</v>
      </c>
      <c r="S175" s="250"/>
      <c r="T175" s="227">
        <f t="shared" ref="T175" si="2059">$H175*S175</f>
        <v>0</v>
      </c>
      <c r="U175" s="250"/>
      <c r="V175" s="227">
        <f t="shared" ref="V175" si="2060">$H175*U175</f>
        <v>0</v>
      </c>
      <c r="W175" s="250"/>
      <c r="X175" s="227">
        <f t="shared" ref="X175" si="2061">$H175*W175</f>
        <v>0</v>
      </c>
      <c r="Y175" s="250"/>
      <c r="Z175" s="227">
        <f t="shared" ref="Z175" si="2062">$H175*Y175</f>
        <v>0</v>
      </c>
      <c r="AA175" s="250"/>
      <c r="AB175" s="227">
        <f t="shared" ref="AB175" si="2063">$H175*AA175</f>
        <v>0</v>
      </c>
      <c r="AC175" s="250"/>
      <c r="AD175" s="227">
        <f t="shared" ref="AD175" si="2064">$H175*AC175</f>
        <v>0</v>
      </c>
      <c r="AE175" s="250"/>
      <c r="AF175" s="227">
        <f t="shared" ref="AF175" si="2065">$H175*AE175</f>
        <v>0</v>
      </c>
      <c r="AG175" s="250"/>
      <c r="AH175" s="227">
        <f t="shared" ref="AH175" si="2066">$H175*AG175</f>
        <v>0</v>
      </c>
      <c r="AI175" s="250"/>
      <c r="AJ175" s="227">
        <f t="shared" ref="AJ175" si="2067">$H175*AI175</f>
        <v>0</v>
      </c>
      <c r="AK175" s="250"/>
      <c r="AL175" s="227">
        <f t="shared" ref="AL175" si="2068">$H175*AK175</f>
        <v>0</v>
      </c>
      <c r="AM175" s="250"/>
      <c r="AN175" s="227">
        <f t="shared" ref="AN175" si="2069">$H175*AM175</f>
        <v>0</v>
      </c>
      <c r="AO175" s="250"/>
      <c r="AP175" s="227">
        <f t="shared" ref="AP175" si="2070">$H175*AO175</f>
        <v>0</v>
      </c>
      <c r="AQ175" s="250"/>
      <c r="AR175" s="227">
        <f t="shared" ref="AR175" si="2071">$H175*AQ175</f>
        <v>0</v>
      </c>
      <c r="AS175" s="250"/>
      <c r="AT175" s="227">
        <f t="shared" ref="AT175" si="2072">$H175*AS175</f>
        <v>0</v>
      </c>
      <c r="AU175" s="250"/>
      <c r="AV175" s="227">
        <f t="shared" ref="AV175" si="2073">$H175*AU175</f>
        <v>0</v>
      </c>
      <c r="AW175" s="250"/>
      <c r="AX175" s="227">
        <f t="shared" ref="AX175" si="2074">$H175*AW175</f>
        <v>0</v>
      </c>
      <c r="AY175" s="250"/>
      <c r="AZ175" s="227">
        <f t="shared" ref="AZ175" si="2075">$H175*AY175</f>
        <v>0</v>
      </c>
      <c r="BA175" s="250"/>
      <c r="BB175" s="227">
        <f t="shared" ref="BB175" si="2076">$H175*BA175</f>
        <v>0</v>
      </c>
      <c r="BC175" s="250"/>
      <c r="BD175" s="227">
        <f t="shared" ref="BD175" si="2077">$H175*BC175</f>
        <v>0</v>
      </c>
      <c r="BE175" s="250"/>
      <c r="BF175" s="227">
        <f t="shared" ref="BF175" si="2078">$H175*BE175</f>
        <v>0</v>
      </c>
      <c r="BG175" s="250"/>
      <c r="BH175" s="227">
        <f t="shared" ref="BH175" si="2079">$H175*BG175</f>
        <v>0</v>
      </c>
      <c r="BI175" s="250"/>
      <c r="BJ175" s="227">
        <f t="shared" ref="BJ175" si="2080">$H175*BI175</f>
        <v>0</v>
      </c>
      <c r="BK175" s="250"/>
      <c r="BL175" s="227">
        <f t="shared" ref="BL175" si="2081">$H175*BK175</f>
        <v>0</v>
      </c>
      <c r="BM175" s="250"/>
      <c r="BN175" s="227">
        <f t="shared" ref="BN175" si="2082">$H175*BM175</f>
        <v>0</v>
      </c>
      <c r="BO175" s="250"/>
      <c r="BP175" s="228">
        <f t="shared" si="1902"/>
        <v>0</v>
      </c>
      <c r="BU175" s="281"/>
      <c r="BV175" s="283"/>
      <c r="BW175" s="291"/>
      <c r="BX175" s="281"/>
      <c r="BY175" s="279"/>
      <c r="BZ175" s="205"/>
      <c r="CA175" s="206" t="str">
        <f t="shared" si="1943"/>
        <v/>
      </c>
      <c r="CB175" s="247"/>
      <c r="CC175" s="250"/>
      <c r="CD175" s="227">
        <f t="shared" si="1903"/>
        <v>0</v>
      </c>
      <c r="CE175" s="250"/>
      <c r="CF175" s="227">
        <f t="shared" si="1904"/>
        <v>0</v>
      </c>
      <c r="CG175" s="250"/>
      <c r="CH175" s="227">
        <f t="shared" si="1905"/>
        <v>0</v>
      </c>
      <c r="CI175" s="250"/>
      <c r="CJ175" s="227">
        <f t="shared" si="1906"/>
        <v>0</v>
      </c>
      <c r="CK175" s="250"/>
      <c r="CL175" s="227">
        <f t="shared" si="1907"/>
        <v>0</v>
      </c>
      <c r="CM175" s="250"/>
      <c r="CN175" s="227">
        <f t="shared" si="1908"/>
        <v>0</v>
      </c>
      <c r="CO175" s="250"/>
      <c r="CP175" s="227">
        <f t="shared" si="1909"/>
        <v>0</v>
      </c>
      <c r="CQ175" s="250"/>
      <c r="CR175" s="227">
        <f t="shared" si="1910"/>
        <v>0</v>
      </c>
      <c r="CS175" s="250"/>
      <c r="CT175" s="227">
        <f t="shared" si="1911"/>
        <v>0</v>
      </c>
      <c r="CU175" s="250"/>
      <c r="CV175" s="228">
        <f t="shared" si="1912"/>
        <v>0</v>
      </c>
    </row>
    <row r="176" spans="1:101" ht="21" customHeight="1" x14ac:dyDescent="0.55000000000000004">
      <c r="A176" s="202"/>
      <c r="B176" s="203"/>
      <c r="C176" s="203"/>
      <c r="D176" s="204"/>
      <c r="E176" s="279"/>
      <c r="F176" s="205"/>
      <c r="G176" s="206" t="str">
        <f t="shared" si="1913"/>
        <v/>
      </c>
      <c r="H176" s="247"/>
      <c r="I176" s="250"/>
      <c r="J176" s="227">
        <f t="shared" si="1914"/>
        <v>0</v>
      </c>
      <c r="K176" s="250"/>
      <c r="L176" s="227">
        <f t="shared" ref="L176" si="2083">$H176*K176</f>
        <v>0</v>
      </c>
      <c r="M176" s="250"/>
      <c r="N176" s="227">
        <f t="shared" ref="N176" si="2084">$H176*M176</f>
        <v>0</v>
      </c>
      <c r="O176" s="250"/>
      <c r="P176" s="227">
        <f t="shared" ref="P176" si="2085">$H176*O176</f>
        <v>0</v>
      </c>
      <c r="Q176" s="250"/>
      <c r="R176" s="227">
        <f t="shared" ref="R176" si="2086">$H176*Q176</f>
        <v>0</v>
      </c>
      <c r="S176" s="250"/>
      <c r="T176" s="227">
        <f t="shared" ref="T176" si="2087">$H176*S176</f>
        <v>0</v>
      </c>
      <c r="U176" s="250"/>
      <c r="V176" s="227">
        <f t="shared" ref="V176" si="2088">$H176*U176</f>
        <v>0</v>
      </c>
      <c r="W176" s="250"/>
      <c r="X176" s="227">
        <f t="shared" ref="X176" si="2089">$H176*W176</f>
        <v>0</v>
      </c>
      <c r="Y176" s="250"/>
      <c r="Z176" s="227">
        <f t="shared" ref="Z176" si="2090">$H176*Y176</f>
        <v>0</v>
      </c>
      <c r="AA176" s="250"/>
      <c r="AB176" s="227">
        <f t="shared" ref="AB176" si="2091">$H176*AA176</f>
        <v>0</v>
      </c>
      <c r="AC176" s="250"/>
      <c r="AD176" s="227">
        <f t="shared" ref="AD176" si="2092">$H176*AC176</f>
        <v>0</v>
      </c>
      <c r="AE176" s="250"/>
      <c r="AF176" s="227">
        <f t="shared" ref="AF176" si="2093">$H176*AE176</f>
        <v>0</v>
      </c>
      <c r="AG176" s="250"/>
      <c r="AH176" s="227">
        <f t="shared" ref="AH176" si="2094">$H176*AG176</f>
        <v>0</v>
      </c>
      <c r="AI176" s="250"/>
      <c r="AJ176" s="227">
        <f t="shared" ref="AJ176" si="2095">$H176*AI176</f>
        <v>0</v>
      </c>
      <c r="AK176" s="250"/>
      <c r="AL176" s="227">
        <f t="shared" ref="AL176" si="2096">$H176*AK176</f>
        <v>0</v>
      </c>
      <c r="AM176" s="250"/>
      <c r="AN176" s="227">
        <f t="shared" ref="AN176" si="2097">$H176*AM176</f>
        <v>0</v>
      </c>
      <c r="AO176" s="250"/>
      <c r="AP176" s="227">
        <f t="shared" ref="AP176" si="2098">$H176*AO176</f>
        <v>0</v>
      </c>
      <c r="AQ176" s="250"/>
      <c r="AR176" s="227">
        <f t="shared" ref="AR176" si="2099">$H176*AQ176</f>
        <v>0</v>
      </c>
      <c r="AS176" s="250"/>
      <c r="AT176" s="227">
        <f t="shared" ref="AT176" si="2100">$H176*AS176</f>
        <v>0</v>
      </c>
      <c r="AU176" s="250"/>
      <c r="AV176" s="227">
        <f t="shared" ref="AV176" si="2101">$H176*AU176</f>
        <v>0</v>
      </c>
      <c r="AW176" s="250"/>
      <c r="AX176" s="227">
        <f t="shared" ref="AX176" si="2102">$H176*AW176</f>
        <v>0</v>
      </c>
      <c r="AY176" s="250"/>
      <c r="AZ176" s="227">
        <f t="shared" ref="AZ176" si="2103">$H176*AY176</f>
        <v>0</v>
      </c>
      <c r="BA176" s="250"/>
      <c r="BB176" s="227">
        <f t="shared" ref="BB176" si="2104">$H176*BA176</f>
        <v>0</v>
      </c>
      <c r="BC176" s="250"/>
      <c r="BD176" s="227">
        <f t="shared" ref="BD176" si="2105">$H176*BC176</f>
        <v>0</v>
      </c>
      <c r="BE176" s="250"/>
      <c r="BF176" s="227">
        <f t="shared" ref="BF176" si="2106">$H176*BE176</f>
        <v>0</v>
      </c>
      <c r="BG176" s="250"/>
      <c r="BH176" s="227">
        <f t="shared" ref="BH176" si="2107">$H176*BG176</f>
        <v>0</v>
      </c>
      <c r="BI176" s="250"/>
      <c r="BJ176" s="227">
        <f t="shared" ref="BJ176" si="2108">$H176*BI176</f>
        <v>0</v>
      </c>
      <c r="BK176" s="250"/>
      <c r="BL176" s="227">
        <f t="shared" ref="BL176" si="2109">$H176*BK176</f>
        <v>0</v>
      </c>
      <c r="BM176" s="250"/>
      <c r="BN176" s="227">
        <f t="shared" ref="BN176" si="2110">$H176*BM176</f>
        <v>0</v>
      </c>
      <c r="BO176" s="250"/>
      <c r="BP176" s="228">
        <f t="shared" si="1902"/>
        <v>0</v>
      </c>
      <c r="BU176" s="281"/>
      <c r="BV176" s="283"/>
      <c r="BW176" s="287"/>
      <c r="BX176" s="290"/>
      <c r="BY176" s="279"/>
      <c r="BZ176" s="205"/>
      <c r="CA176" s="206" t="str">
        <f t="shared" si="1943"/>
        <v/>
      </c>
      <c r="CB176" s="247"/>
      <c r="CC176" s="250"/>
      <c r="CD176" s="227">
        <f t="shared" si="1903"/>
        <v>0</v>
      </c>
      <c r="CE176" s="250"/>
      <c r="CF176" s="227">
        <f t="shared" si="1904"/>
        <v>0</v>
      </c>
      <c r="CG176" s="250"/>
      <c r="CH176" s="227">
        <f t="shared" si="1905"/>
        <v>0</v>
      </c>
      <c r="CI176" s="250"/>
      <c r="CJ176" s="227">
        <f t="shared" si="1906"/>
        <v>0</v>
      </c>
      <c r="CK176" s="250"/>
      <c r="CL176" s="227">
        <f t="shared" si="1907"/>
        <v>0</v>
      </c>
      <c r="CM176" s="250"/>
      <c r="CN176" s="227">
        <f t="shared" si="1908"/>
        <v>0</v>
      </c>
      <c r="CO176" s="250"/>
      <c r="CP176" s="227">
        <f t="shared" si="1909"/>
        <v>0</v>
      </c>
      <c r="CQ176" s="250"/>
      <c r="CR176" s="227">
        <f t="shared" si="1910"/>
        <v>0</v>
      </c>
      <c r="CS176" s="250"/>
      <c r="CT176" s="227">
        <f t="shared" si="1911"/>
        <v>0</v>
      </c>
      <c r="CU176" s="250"/>
      <c r="CV176" s="228">
        <f t="shared" si="1912"/>
        <v>0</v>
      </c>
    </row>
    <row r="177" spans="1:101" ht="21" customHeight="1" x14ac:dyDescent="0.55000000000000004">
      <c r="A177" s="202"/>
      <c r="B177" s="203"/>
      <c r="C177" s="203"/>
      <c r="D177" s="204"/>
      <c r="E177" s="279"/>
      <c r="F177" s="205"/>
      <c r="G177" s="206" t="str">
        <f t="shared" si="1913"/>
        <v/>
      </c>
      <c r="H177" s="247"/>
      <c r="I177" s="250"/>
      <c r="J177" s="227">
        <f t="shared" si="1914"/>
        <v>0</v>
      </c>
      <c r="K177" s="250"/>
      <c r="L177" s="227">
        <f t="shared" ref="L177" si="2111">$H177*K177</f>
        <v>0</v>
      </c>
      <c r="M177" s="250"/>
      <c r="N177" s="227">
        <f t="shared" ref="N177" si="2112">$H177*M177</f>
        <v>0</v>
      </c>
      <c r="O177" s="250"/>
      <c r="P177" s="227">
        <f t="shared" ref="P177" si="2113">$H177*O177</f>
        <v>0</v>
      </c>
      <c r="Q177" s="250"/>
      <c r="R177" s="227">
        <f t="shared" ref="R177" si="2114">$H177*Q177</f>
        <v>0</v>
      </c>
      <c r="S177" s="250"/>
      <c r="T177" s="227">
        <f t="shared" ref="T177" si="2115">$H177*S177</f>
        <v>0</v>
      </c>
      <c r="U177" s="250"/>
      <c r="V177" s="227">
        <f t="shared" ref="V177" si="2116">$H177*U177</f>
        <v>0</v>
      </c>
      <c r="W177" s="250"/>
      <c r="X177" s="227">
        <f t="shared" ref="X177" si="2117">$H177*W177</f>
        <v>0</v>
      </c>
      <c r="Y177" s="250"/>
      <c r="Z177" s="227">
        <f t="shared" ref="Z177" si="2118">$H177*Y177</f>
        <v>0</v>
      </c>
      <c r="AA177" s="250"/>
      <c r="AB177" s="227">
        <f t="shared" ref="AB177" si="2119">$H177*AA177</f>
        <v>0</v>
      </c>
      <c r="AC177" s="250"/>
      <c r="AD177" s="227">
        <f t="shared" ref="AD177" si="2120">$H177*AC177</f>
        <v>0</v>
      </c>
      <c r="AE177" s="250"/>
      <c r="AF177" s="227">
        <f t="shared" ref="AF177" si="2121">$H177*AE177</f>
        <v>0</v>
      </c>
      <c r="AG177" s="250"/>
      <c r="AH177" s="227">
        <f t="shared" ref="AH177" si="2122">$H177*AG177</f>
        <v>0</v>
      </c>
      <c r="AI177" s="250"/>
      <c r="AJ177" s="227">
        <f t="shared" ref="AJ177" si="2123">$H177*AI177</f>
        <v>0</v>
      </c>
      <c r="AK177" s="250"/>
      <c r="AL177" s="227">
        <f t="shared" ref="AL177" si="2124">$H177*AK177</f>
        <v>0</v>
      </c>
      <c r="AM177" s="250"/>
      <c r="AN177" s="227">
        <f t="shared" ref="AN177" si="2125">$H177*AM177</f>
        <v>0</v>
      </c>
      <c r="AO177" s="250"/>
      <c r="AP177" s="227">
        <f t="shared" ref="AP177" si="2126">$H177*AO177</f>
        <v>0</v>
      </c>
      <c r="AQ177" s="250"/>
      <c r="AR177" s="227">
        <f t="shared" ref="AR177" si="2127">$H177*AQ177</f>
        <v>0</v>
      </c>
      <c r="AS177" s="250"/>
      <c r="AT177" s="227">
        <f t="shared" ref="AT177" si="2128">$H177*AS177</f>
        <v>0</v>
      </c>
      <c r="AU177" s="250"/>
      <c r="AV177" s="227">
        <f t="shared" ref="AV177" si="2129">$H177*AU177</f>
        <v>0</v>
      </c>
      <c r="AW177" s="250"/>
      <c r="AX177" s="227">
        <f t="shared" ref="AX177" si="2130">$H177*AW177</f>
        <v>0</v>
      </c>
      <c r="AY177" s="250"/>
      <c r="AZ177" s="227">
        <f t="shared" ref="AZ177" si="2131">$H177*AY177</f>
        <v>0</v>
      </c>
      <c r="BA177" s="250"/>
      <c r="BB177" s="227">
        <f t="shared" ref="BB177" si="2132">$H177*BA177</f>
        <v>0</v>
      </c>
      <c r="BC177" s="250"/>
      <c r="BD177" s="227">
        <f t="shared" ref="BD177" si="2133">$H177*BC177</f>
        <v>0</v>
      </c>
      <c r="BE177" s="250"/>
      <c r="BF177" s="227">
        <f t="shared" ref="BF177" si="2134">$H177*BE177</f>
        <v>0</v>
      </c>
      <c r="BG177" s="250"/>
      <c r="BH177" s="227">
        <f t="shared" ref="BH177" si="2135">$H177*BG177</f>
        <v>0</v>
      </c>
      <c r="BI177" s="250"/>
      <c r="BJ177" s="227">
        <f t="shared" ref="BJ177" si="2136">$H177*BI177</f>
        <v>0</v>
      </c>
      <c r="BK177" s="250"/>
      <c r="BL177" s="227">
        <f t="shared" ref="BL177" si="2137">$H177*BK177</f>
        <v>0</v>
      </c>
      <c r="BM177" s="250"/>
      <c r="BN177" s="227">
        <f t="shared" ref="BN177" si="2138">$H177*BM177</f>
        <v>0</v>
      </c>
      <c r="BO177" s="250"/>
      <c r="BP177" s="228">
        <f t="shared" si="1902"/>
        <v>0</v>
      </c>
      <c r="BU177" s="281"/>
      <c r="BV177" s="287"/>
      <c r="BW177" s="287"/>
      <c r="BX177" s="288"/>
      <c r="BY177" s="279"/>
      <c r="BZ177" s="205"/>
      <c r="CA177" s="206" t="str">
        <f t="shared" si="1943"/>
        <v/>
      </c>
      <c r="CB177" s="247"/>
      <c r="CC177" s="250"/>
      <c r="CD177" s="227">
        <f t="shared" si="1903"/>
        <v>0</v>
      </c>
      <c r="CE177" s="250"/>
      <c r="CF177" s="227">
        <f t="shared" si="1904"/>
        <v>0</v>
      </c>
      <c r="CG177" s="250"/>
      <c r="CH177" s="227">
        <f t="shared" si="1905"/>
        <v>0</v>
      </c>
      <c r="CI177" s="250"/>
      <c r="CJ177" s="227">
        <f t="shared" si="1906"/>
        <v>0</v>
      </c>
      <c r="CK177" s="250"/>
      <c r="CL177" s="227">
        <f t="shared" si="1907"/>
        <v>0</v>
      </c>
      <c r="CM177" s="250"/>
      <c r="CN177" s="227">
        <f t="shared" si="1908"/>
        <v>0</v>
      </c>
      <c r="CO177" s="250"/>
      <c r="CP177" s="227">
        <f t="shared" si="1909"/>
        <v>0</v>
      </c>
      <c r="CQ177" s="250"/>
      <c r="CR177" s="227">
        <f t="shared" si="1910"/>
        <v>0</v>
      </c>
      <c r="CS177" s="250"/>
      <c r="CT177" s="227">
        <f t="shared" si="1911"/>
        <v>0</v>
      </c>
      <c r="CU177" s="250"/>
      <c r="CV177" s="228">
        <f t="shared" si="1912"/>
        <v>0</v>
      </c>
    </row>
    <row r="178" spans="1:101" ht="21" customHeight="1" x14ac:dyDescent="0.55000000000000004">
      <c r="A178" s="202"/>
      <c r="B178" s="203"/>
      <c r="C178" s="203"/>
      <c r="D178" s="204"/>
      <c r="E178" s="279"/>
      <c r="F178" s="205"/>
      <c r="G178" s="206" t="str">
        <f t="shared" si="1913"/>
        <v/>
      </c>
      <c r="H178" s="247"/>
      <c r="I178" s="250"/>
      <c r="J178" s="227">
        <f t="shared" si="1914"/>
        <v>0</v>
      </c>
      <c r="K178" s="250"/>
      <c r="L178" s="227">
        <f t="shared" ref="L178" si="2139">$H178*K178</f>
        <v>0</v>
      </c>
      <c r="M178" s="250"/>
      <c r="N178" s="227">
        <f t="shared" ref="N178" si="2140">$H178*M178</f>
        <v>0</v>
      </c>
      <c r="O178" s="250"/>
      <c r="P178" s="227">
        <f t="shared" ref="P178" si="2141">$H178*O178</f>
        <v>0</v>
      </c>
      <c r="Q178" s="250"/>
      <c r="R178" s="227">
        <f t="shared" ref="R178" si="2142">$H178*Q178</f>
        <v>0</v>
      </c>
      <c r="S178" s="250"/>
      <c r="T178" s="227">
        <f t="shared" ref="T178" si="2143">$H178*S178</f>
        <v>0</v>
      </c>
      <c r="U178" s="250"/>
      <c r="V178" s="227">
        <f t="shared" ref="V178" si="2144">$H178*U178</f>
        <v>0</v>
      </c>
      <c r="W178" s="250"/>
      <c r="X178" s="227">
        <f t="shared" ref="X178" si="2145">$H178*W178</f>
        <v>0</v>
      </c>
      <c r="Y178" s="250"/>
      <c r="Z178" s="227">
        <f t="shared" ref="Z178" si="2146">$H178*Y178</f>
        <v>0</v>
      </c>
      <c r="AA178" s="250"/>
      <c r="AB178" s="227">
        <f t="shared" ref="AB178" si="2147">$H178*AA178</f>
        <v>0</v>
      </c>
      <c r="AC178" s="250"/>
      <c r="AD178" s="227">
        <f t="shared" ref="AD178" si="2148">$H178*AC178</f>
        <v>0</v>
      </c>
      <c r="AE178" s="250"/>
      <c r="AF178" s="227">
        <f t="shared" ref="AF178" si="2149">$H178*AE178</f>
        <v>0</v>
      </c>
      <c r="AG178" s="250"/>
      <c r="AH178" s="227">
        <f t="shared" ref="AH178" si="2150">$H178*AG178</f>
        <v>0</v>
      </c>
      <c r="AI178" s="250"/>
      <c r="AJ178" s="227">
        <f t="shared" ref="AJ178" si="2151">$H178*AI178</f>
        <v>0</v>
      </c>
      <c r="AK178" s="250"/>
      <c r="AL178" s="227">
        <f t="shared" ref="AL178" si="2152">$H178*AK178</f>
        <v>0</v>
      </c>
      <c r="AM178" s="250"/>
      <c r="AN178" s="227">
        <f t="shared" ref="AN178" si="2153">$H178*AM178</f>
        <v>0</v>
      </c>
      <c r="AO178" s="250"/>
      <c r="AP178" s="227">
        <f t="shared" ref="AP178" si="2154">$H178*AO178</f>
        <v>0</v>
      </c>
      <c r="AQ178" s="250"/>
      <c r="AR178" s="227">
        <f t="shared" ref="AR178" si="2155">$H178*AQ178</f>
        <v>0</v>
      </c>
      <c r="AS178" s="250"/>
      <c r="AT178" s="227">
        <f t="shared" ref="AT178" si="2156">$H178*AS178</f>
        <v>0</v>
      </c>
      <c r="AU178" s="250"/>
      <c r="AV178" s="227">
        <f t="shared" ref="AV178" si="2157">$H178*AU178</f>
        <v>0</v>
      </c>
      <c r="AW178" s="250"/>
      <c r="AX178" s="227">
        <f t="shared" ref="AX178" si="2158">$H178*AW178</f>
        <v>0</v>
      </c>
      <c r="AY178" s="250"/>
      <c r="AZ178" s="227">
        <f t="shared" ref="AZ178" si="2159">$H178*AY178</f>
        <v>0</v>
      </c>
      <c r="BA178" s="250"/>
      <c r="BB178" s="227">
        <f t="shared" ref="BB178" si="2160">$H178*BA178</f>
        <v>0</v>
      </c>
      <c r="BC178" s="250"/>
      <c r="BD178" s="227">
        <f t="shared" ref="BD178" si="2161">$H178*BC178</f>
        <v>0</v>
      </c>
      <c r="BE178" s="250"/>
      <c r="BF178" s="227">
        <f t="shared" ref="BF178" si="2162">$H178*BE178</f>
        <v>0</v>
      </c>
      <c r="BG178" s="250"/>
      <c r="BH178" s="227">
        <f t="shared" ref="BH178" si="2163">$H178*BG178</f>
        <v>0</v>
      </c>
      <c r="BI178" s="250"/>
      <c r="BJ178" s="227">
        <f t="shared" ref="BJ178" si="2164">$H178*BI178</f>
        <v>0</v>
      </c>
      <c r="BK178" s="250"/>
      <c r="BL178" s="227">
        <f t="shared" ref="BL178" si="2165">$H178*BK178</f>
        <v>0</v>
      </c>
      <c r="BM178" s="250"/>
      <c r="BN178" s="227">
        <f t="shared" ref="BN178" si="2166">$H178*BM178</f>
        <v>0</v>
      </c>
      <c r="BO178" s="250"/>
      <c r="BP178" s="228">
        <f t="shared" si="1902"/>
        <v>0</v>
      </c>
      <c r="BU178" s="202"/>
      <c r="BV178" s="203"/>
      <c r="BW178" s="203"/>
      <c r="BX178" s="204"/>
      <c r="BY178" s="279"/>
      <c r="BZ178" s="205"/>
      <c r="CA178" s="206" t="str">
        <f t="shared" si="1943"/>
        <v/>
      </c>
      <c r="CB178" s="247"/>
      <c r="CC178" s="250"/>
      <c r="CD178" s="227">
        <f t="shared" si="1903"/>
        <v>0</v>
      </c>
      <c r="CE178" s="250"/>
      <c r="CF178" s="227">
        <f t="shared" si="1904"/>
        <v>0</v>
      </c>
      <c r="CG178" s="250"/>
      <c r="CH178" s="227">
        <f t="shared" si="1905"/>
        <v>0</v>
      </c>
      <c r="CI178" s="250"/>
      <c r="CJ178" s="227">
        <f t="shared" si="1906"/>
        <v>0</v>
      </c>
      <c r="CK178" s="250"/>
      <c r="CL178" s="227">
        <f t="shared" si="1907"/>
        <v>0</v>
      </c>
      <c r="CM178" s="250"/>
      <c r="CN178" s="227">
        <f t="shared" si="1908"/>
        <v>0</v>
      </c>
      <c r="CO178" s="250"/>
      <c r="CP178" s="227">
        <f t="shared" si="1909"/>
        <v>0</v>
      </c>
      <c r="CQ178" s="250"/>
      <c r="CR178" s="227">
        <f t="shared" si="1910"/>
        <v>0</v>
      </c>
      <c r="CS178" s="250"/>
      <c r="CT178" s="227">
        <f t="shared" si="1911"/>
        <v>0</v>
      </c>
      <c r="CU178" s="250"/>
      <c r="CV178" s="228">
        <f t="shared" si="1912"/>
        <v>0</v>
      </c>
    </row>
    <row r="179" spans="1:101" ht="21" customHeight="1" x14ac:dyDescent="0.55000000000000004">
      <c r="A179" s="202"/>
      <c r="B179" s="203"/>
      <c r="C179" s="203"/>
      <c r="D179" s="204"/>
      <c r="E179" s="279"/>
      <c r="F179" s="205"/>
      <c r="G179" s="206" t="str">
        <f t="shared" si="1913"/>
        <v/>
      </c>
      <c r="H179" s="247"/>
      <c r="I179" s="250"/>
      <c r="J179" s="227">
        <f t="shared" si="1914"/>
        <v>0</v>
      </c>
      <c r="K179" s="250"/>
      <c r="L179" s="227">
        <f t="shared" ref="L179" si="2167">$H179*K179</f>
        <v>0</v>
      </c>
      <c r="M179" s="250"/>
      <c r="N179" s="227">
        <f t="shared" ref="N179" si="2168">$H179*M179</f>
        <v>0</v>
      </c>
      <c r="O179" s="250"/>
      <c r="P179" s="227">
        <f t="shared" ref="P179" si="2169">$H179*O179</f>
        <v>0</v>
      </c>
      <c r="Q179" s="250"/>
      <c r="R179" s="227">
        <f t="shared" ref="R179" si="2170">$H179*Q179</f>
        <v>0</v>
      </c>
      <c r="S179" s="250"/>
      <c r="T179" s="227">
        <f t="shared" ref="T179" si="2171">$H179*S179</f>
        <v>0</v>
      </c>
      <c r="U179" s="250"/>
      <c r="V179" s="227">
        <f t="shared" ref="V179" si="2172">$H179*U179</f>
        <v>0</v>
      </c>
      <c r="W179" s="250"/>
      <c r="X179" s="227">
        <f t="shared" ref="X179" si="2173">$H179*W179</f>
        <v>0</v>
      </c>
      <c r="Y179" s="250"/>
      <c r="Z179" s="227">
        <f t="shared" ref="Z179" si="2174">$H179*Y179</f>
        <v>0</v>
      </c>
      <c r="AA179" s="250"/>
      <c r="AB179" s="227">
        <f t="shared" ref="AB179" si="2175">$H179*AA179</f>
        <v>0</v>
      </c>
      <c r="AC179" s="250"/>
      <c r="AD179" s="227">
        <f t="shared" ref="AD179" si="2176">$H179*AC179</f>
        <v>0</v>
      </c>
      <c r="AE179" s="250"/>
      <c r="AF179" s="227">
        <f t="shared" ref="AF179" si="2177">$H179*AE179</f>
        <v>0</v>
      </c>
      <c r="AG179" s="250"/>
      <c r="AH179" s="227">
        <f t="shared" ref="AH179" si="2178">$H179*AG179</f>
        <v>0</v>
      </c>
      <c r="AI179" s="250"/>
      <c r="AJ179" s="227">
        <f t="shared" ref="AJ179" si="2179">$H179*AI179</f>
        <v>0</v>
      </c>
      <c r="AK179" s="250"/>
      <c r="AL179" s="227">
        <f t="shared" ref="AL179" si="2180">$H179*AK179</f>
        <v>0</v>
      </c>
      <c r="AM179" s="250"/>
      <c r="AN179" s="227">
        <f t="shared" ref="AN179" si="2181">$H179*AM179</f>
        <v>0</v>
      </c>
      <c r="AO179" s="250"/>
      <c r="AP179" s="227">
        <f t="shared" ref="AP179" si="2182">$H179*AO179</f>
        <v>0</v>
      </c>
      <c r="AQ179" s="250"/>
      <c r="AR179" s="227">
        <f t="shared" ref="AR179" si="2183">$H179*AQ179</f>
        <v>0</v>
      </c>
      <c r="AS179" s="250"/>
      <c r="AT179" s="227">
        <f t="shared" ref="AT179" si="2184">$H179*AS179</f>
        <v>0</v>
      </c>
      <c r="AU179" s="250"/>
      <c r="AV179" s="227">
        <f t="shared" ref="AV179" si="2185">$H179*AU179</f>
        <v>0</v>
      </c>
      <c r="AW179" s="250"/>
      <c r="AX179" s="227">
        <f t="shared" ref="AX179" si="2186">$H179*AW179</f>
        <v>0</v>
      </c>
      <c r="AY179" s="250"/>
      <c r="AZ179" s="227">
        <f t="shared" ref="AZ179" si="2187">$H179*AY179</f>
        <v>0</v>
      </c>
      <c r="BA179" s="250"/>
      <c r="BB179" s="227">
        <f t="shared" ref="BB179" si="2188">$H179*BA179</f>
        <v>0</v>
      </c>
      <c r="BC179" s="250"/>
      <c r="BD179" s="227">
        <f t="shared" ref="BD179" si="2189">$H179*BC179</f>
        <v>0</v>
      </c>
      <c r="BE179" s="250"/>
      <c r="BF179" s="227">
        <f t="shared" ref="BF179" si="2190">$H179*BE179</f>
        <v>0</v>
      </c>
      <c r="BG179" s="250"/>
      <c r="BH179" s="227">
        <f t="shared" ref="BH179" si="2191">$H179*BG179</f>
        <v>0</v>
      </c>
      <c r="BI179" s="250"/>
      <c r="BJ179" s="227">
        <f t="shared" ref="BJ179" si="2192">$H179*BI179</f>
        <v>0</v>
      </c>
      <c r="BK179" s="250"/>
      <c r="BL179" s="227">
        <f t="shared" ref="BL179" si="2193">$H179*BK179</f>
        <v>0</v>
      </c>
      <c r="BM179" s="250"/>
      <c r="BN179" s="227">
        <f t="shared" ref="BN179" si="2194">$H179*BM179</f>
        <v>0</v>
      </c>
      <c r="BO179" s="250"/>
      <c r="BP179" s="228">
        <f t="shared" si="1902"/>
        <v>0</v>
      </c>
      <c r="BU179" s="202"/>
      <c r="BV179" s="203"/>
      <c r="BW179" s="203"/>
      <c r="BX179" s="204"/>
      <c r="BY179" s="279"/>
      <c r="BZ179" s="205"/>
      <c r="CA179" s="206" t="str">
        <f t="shared" si="1943"/>
        <v/>
      </c>
      <c r="CB179" s="247"/>
      <c r="CC179" s="250"/>
      <c r="CD179" s="227">
        <f t="shared" si="1903"/>
        <v>0</v>
      </c>
      <c r="CE179" s="250"/>
      <c r="CF179" s="227">
        <f t="shared" si="1904"/>
        <v>0</v>
      </c>
      <c r="CG179" s="250"/>
      <c r="CH179" s="227">
        <f t="shared" si="1905"/>
        <v>0</v>
      </c>
      <c r="CI179" s="250"/>
      <c r="CJ179" s="227">
        <f t="shared" si="1906"/>
        <v>0</v>
      </c>
      <c r="CK179" s="250"/>
      <c r="CL179" s="227">
        <f t="shared" si="1907"/>
        <v>0</v>
      </c>
      <c r="CM179" s="250"/>
      <c r="CN179" s="227">
        <f t="shared" si="1908"/>
        <v>0</v>
      </c>
      <c r="CO179" s="250"/>
      <c r="CP179" s="227">
        <f t="shared" si="1909"/>
        <v>0</v>
      </c>
      <c r="CQ179" s="250"/>
      <c r="CR179" s="227">
        <f t="shared" si="1910"/>
        <v>0</v>
      </c>
      <c r="CS179" s="250"/>
      <c r="CT179" s="227">
        <f t="shared" si="1911"/>
        <v>0</v>
      </c>
      <c r="CU179" s="250"/>
      <c r="CV179" s="228">
        <f t="shared" si="1912"/>
        <v>0</v>
      </c>
    </row>
    <row r="180" spans="1:101" ht="21" customHeight="1" x14ac:dyDescent="0.55000000000000004">
      <c r="A180" s="202"/>
      <c r="B180" s="203"/>
      <c r="C180" s="203"/>
      <c r="D180" s="204"/>
      <c r="E180" s="279"/>
      <c r="F180" s="205"/>
      <c r="G180" s="206" t="str">
        <f t="shared" si="1913"/>
        <v/>
      </c>
      <c r="H180" s="247"/>
      <c r="I180" s="250"/>
      <c r="J180" s="227">
        <f t="shared" si="1914"/>
        <v>0</v>
      </c>
      <c r="K180" s="250"/>
      <c r="L180" s="227">
        <f t="shared" ref="L180" si="2195">$H180*K180</f>
        <v>0</v>
      </c>
      <c r="M180" s="250"/>
      <c r="N180" s="227">
        <f t="shared" ref="N180" si="2196">$H180*M180</f>
        <v>0</v>
      </c>
      <c r="O180" s="250"/>
      <c r="P180" s="227">
        <f t="shared" ref="P180" si="2197">$H180*O180</f>
        <v>0</v>
      </c>
      <c r="Q180" s="250"/>
      <c r="R180" s="227">
        <f t="shared" ref="R180" si="2198">$H180*Q180</f>
        <v>0</v>
      </c>
      <c r="S180" s="250"/>
      <c r="T180" s="227">
        <f t="shared" ref="T180" si="2199">$H180*S180</f>
        <v>0</v>
      </c>
      <c r="U180" s="250"/>
      <c r="V180" s="227">
        <f t="shared" ref="V180" si="2200">$H180*U180</f>
        <v>0</v>
      </c>
      <c r="W180" s="250"/>
      <c r="X180" s="227">
        <f t="shared" ref="X180" si="2201">$H180*W180</f>
        <v>0</v>
      </c>
      <c r="Y180" s="250"/>
      <c r="Z180" s="227">
        <f t="shared" ref="Z180" si="2202">$H180*Y180</f>
        <v>0</v>
      </c>
      <c r="AA180" s="250"/>
      <c r="AB180" s="227">
        <f t="shared" ref="AB180" si="2203">$H180*AA180</f>
        <v>0</v>
      </c>
      <c r="AC180" s="250"/>
      <c r="AD180" s="227">
        <f t="shared" ref="AD180" si="2204">$H180*AC180</f>
        <v>0</v>
      </c>
      <c r="AE180" s="250"/>
      <c r="AF180" s="227">
        <f t="shared" ref="AF180" si="2205">$H180*AE180</f>
        <v>0</v>
      </c>
      <c r="AG180" s="250"/>
      <c r="AH180" s="227">
        <f t="shared" ref="AH180" si="2206">$H180*AG180</f>
        <v>0</v>
      </c>
      <c r="AI180" s="250"/>
      <c r="AJ180" s="227">
        <f t="shared" ref="AJ180" si="2207">$H180*AI180</f>
        <v>0</v>
      </c>
      <c r="AK180" s="250"/>
      <c r="AL180" s="227">
        <f t="shared" ref="AL180" si="2208">$H180*AK180</f>
        <v>0</v>
      </c>
      <c r="AM180" s="250"/>
      <c r="AN180" s="227">
        <f t="shared" ref="AN180" si="2209">$H180*AM180</f>
        <v>0</v>
      </c>
      <c r="AO180" s="250"/>
      <c r="AP180" s="227">
        <f t="shared" ref="AP180" si="2210">$H180*AO180</f>
        <v>0</v>
      </c>
      <c r="AQ180" s="250"/>
      <c r="AR180" s="227">
        <f t="shared" ref="AR180" si="2211">$H180*AQ180</f>
        <v>0</v>
      </c>
      <c r="AS180" s="250"/>
      <c r="AT180" s="227">
        <f t="shared" ref="AT180" si="2212">$H180*AS180</f>
        <v>0</v>
      </c>
      <c r="AU180" s="250"/>
      <c r="AV180" s="227">
        <f t="shared" ref="AV180" si="2213">$H180*AU180</f>
        <v>0</v>
      </c>
      <c r="AW180" s="250"/>
      <c r="AX180" s="227">
        <f t="shared" ref="AX180" si="2214">$H180*AW180</f>
        <v>0</v>
      </c>
      <c r="AY180" s="250"/>
      <c r="AZ180" s="227">
        <f t="shared" ref="AZ180" si="2215">$H180*AY180</f>
        <v>0</v>
      </c>
      <c r="BA180" s="250"/>
      <c r="BB180" s="227">
        <f t="shared" ref="BB180" si="2216">$H180*BA180</f>
        <v>0</v>
      </c>
      <c r="BC180" s="250"/>
      <c r="BD180" s="227">
        <f t="shared" ref="BD180" si="2217">$H180*BC180</f>
        <v>0</v>
      </c>
      <c r="BE180" s="250"/>
      <c r="BF180" s="227">
        <f t="shared" ref="BF180" si="2218">$H180*BE180</f>
        <v>0</v>
      </c>
      <c r="BG180" s="250"/>
      <c r="BH180" s="227">
        <f t="shared" ref="BH180" si="2219">$H180*BG180</f>
        <v>0</v>
      </c>
      <c r="BI180" s="250"/>
      <c r="BJ180" s="227">
        <f t="shared" ref="BJ180" si="2220">$H180*BI180</f>
        <v>0</v>
      </c>
      <c r="BK180" s="250"/>
      <c r="BL180" s="227">
        <f t="shared" ref="BL180" si="2221">$H180*BK180</f>
        <v>0</v>
      </c>
      <c r="BM180" s="250"/>
      <c r="BN180" s="227">
        <f t="shared" ref="BN180" si="2222">$H180*BM180</f>
        <v>0</v>
      </c>
      <c r="BO180" s="250"/>
      <c r="BP180" s="228">
        <f t="shared" si="1902"/>
        <v>0</v>
      </c>
      <c r="BU180" s="202"/>
      <c r="BV180" s="203"/>
      <c r="BW180" s="203"/>
      <c r="BX180" s="204"/>
      <c r="BY180" s="279"/>
      <c r="BZ180" s="205"/>
      <c r="CA180" s="206" t="str">
        <f t="shared" si="1943"/>
        <v/>
      </c>
      <c r="CB180" s="247"/>
      <c r="CC180" s="250"/>
      <c r="CD180" s="227">
        <f t="shared" si="1903"/>
        <v>0</v>
      </c>
      <c r="CE180" s="250"/>
      <c r="CF180" s="227">
        <f t="shared" si="1904"/>
        <v>0</v>
      </c>
      <c r="CG180" s="250"/>
      <c r="CH180" s="227">
        <f t="shared" si="1905"/>
        <v>0</v>
      </c>
      <c r="CI180" s="250"/>
      <c r="CJ180" s="227">
        <f t="shared" si="1906"/>
        <v>0</v>
      </c>
      <c r="CK180" s="250"/>
      <c r="CL180" s="227">
        <f t="shared" si="1907"/>
        <v>0</v>
      </c>
      <c r="CM180" s="250"/>
      <c r="CN180" s="227">
        <f t="shared" si="1908"/>
        <v>0</v>
      </c>
      <c r="CO180" s="250"/>
      <c r="CP180" s="227">
        <f t="shared" si="1909"/>
        <v>0</v>
      </c>
      <c r="CQ180" s="250"/>
      <c r="CR180" s="227">
        <f t="shared" si="1910"/>
        <v>0</v>
      </c>
      <c r="CS180" s="250"/>
      <c r="CT180" s="227">
        <f t="shared" si="1911"/>
        <v>0</v>
      </c>
      <c r="CU180" s="250"/>
      <c r="CV180" s="228">
        <f t="shared" si="1912"/>
        <v>0</v>
      </c>
    </row>
    <row r="181" spans="1:101" ht="21" customHeight="1" x14ac:dyDescent="0.55000000000000004">
      <c r="A181" s="202"/>
      <c r="B181" s="203"/>
      <c r="C181" s="203"/>
      <c r="D181" s="204"/>
      <c r="E181" s="279"/>
      <c r="F181" s="205"/>
      <c r="G181" s="206" t="str">
        <f t="shared" si="1913"/>
        <v/>
      </c>
      <c r="H181" s="247"/>
      <c r="I181" s="250"/>
      <c r="J181" s="227">
        <f t="shared" si="1914"/>
        <v>0</v>
      </c>
      <c r="K181" s="250"/>
      <c r="L181" s="227">
        <f t="shared" ref="L181" si="2223">$H181*K181</f>
        <v>0</v>
      </c>
      <c r="M181" s="250"/>
      <c r="N181" s="227">
        <f t="shared" ref="N181" si="2224">$H181*M181</f>
        <v>0</v>
      </c>
      <c r="O181" s="250"/>
      <c r="P181" s="227">
        <f t="shared" ref="P181" si="2225">$H181*O181</f>
        <v>0</v>
      </c>
      <c r="Q181" s="250"/>
      <c r="R181" s="227">
        <f t="shared" ref="R181" si="2226">$H181*Q181</f>
        <v>0</v>
      </c>
      <c r="S181" s="250"/>
      <c r="T181" s="227">
        <f t="shared" ref="T181" si="2227">$H181*S181</f>
        <v>0</v>
      </c>
      <c r="U181" s="250"/>
      <c r="V181" s="227">
        <f t="shared" ref="V181" si="2228">$H181*U181</f>
        <v>0</v>
      </c>
      <c r="W181" s="250"/>
      <c r="X181" s="227">
        <f t="shared" ref="X181" si="2229">$H181*W181</f>
        <v>0</v>
      </c>
      <c r="Y181" s="250"/>
      <c r="Z181" s="227">
        <f t="shared" ref="Z181" si="2230">$H181*Y181</f>
        <v>0</v>
      </c>
      <c r="AA181" s="250"/>
      <c r="AB181" s="227">
        <f t="shared" ref="AB181" si="2231">$H181*AA181</f>
        <v>0</v>
      </c>
      <c r="AC181" s="250"/>
      <c r="AD181" s="227">
        <f t="shared" ref="AD181" si="2232">$H181*AC181</f>
        <v>0</v>
      </c>
      <c r="AE181" s="250"/>
      <c r="AF181" s="227">
        <f t="shared" ref="AF181" si="2233">$H181*AE181</f>
        <v>0</v>
      </c>
      <c r="AG181" s="250"/>
      <c r="AH181" s="227">
        <f t="shared" ref="AH181" si="2234">$H181*AG181</f>
        <v>0</v>
      </c>
      <c r="AI181" s="250"/>
      <c r="AJ181" s="227">
        <f t="shared" ref="AJ181" si="2235">$H181*AI181</f>
        <v>0</v>
      </c>
      <c r="AK181" s="250"/>
      <c r="AL181" s="227">
        <f t="shared" ref="AL181" si="2236">$H181*AK181</f>
        <v>0</v>
      </c>
      <c r="AM181" s="250"/>
      <c r="AN181" s="227">
        <f t="shared" ref="AN181" si="2237">$H181*AM181</f>
        <v>0</v>
      </c>
      <c r="AO181" s="250"/>
      <c r="AP181" s="227">
        <f t="shared" ref="AP181" si="2238">$H181*AO181</f>
        <v>0</v>
      </c>
      <c r="AQ181" s="250"/>
      <c r="AR181" s="227">
        <f t="shared" ref="AR181" si="2239">$H181*AQ181</f>
        <v>0</v>
      </c>
      <c r="AS181" s="250"/>
      <c r="AT181" s="227">
        <f t="shared" ref="AT181" si="2240">$H181*AS181</f>
        <v>0</v>
      </c>
      <c r="AU181" s="250"/>
      <c r="AV181" s="227">
        <f t="shared" ref="AV181" si="2241">$H181*AU181</f>
        <v>0</v>
      </c>
      <c r="AW181" s="250"/>
      <c r="AX181" s="227">
        <f t="shared" ref="AX181" si="2242">$H181*AW181</f>
        <v>0</v>
      </c>
      <c r="AY181" s="250"/>
      <c r="AZ181" s="227">
        <f t="shared" ref="AZ181" si="2243">$H181*AY181</f>
        <v>0</v>
      </c>
      <c r="BA181" s="250"/>
      <c r="BB181" s="227">
        <f t="shared" ref="BB181" si="2244">$H181*BA181</f>
        <v>0</v>
      </c>
      <c r="BC181" s="250"/>
      <c r="BD181" s="227">
        <f t="shared" ref="BD181" si="2245">$H181*BC181</f>
        <v>0</v>
      </c>
      <c r="BE181" s="250"/>
      <c r="BF181" s="227">
        <f t="shared" ref="BF181" si="2246">$H181*BE181</f>
        <v>0</v>
      </c>
      <c r="BG181" s="250"/>
      <c r="BH181" s="227">
        <f t="shared" ref="BH181" si="2247">$H181*BG181</f>
        <v>0</v>
      </c>
      <c r="BI181" s="250"/>
      <c r="BJ181" s="227">
        <f t="shared" ref="BJ181" si="2248">$H181*BI181</f>
        <v>0</v>
      </c>
      <c r="BK181" s="250"/>
      <c r="BL181" s="227">
        <f t="shared" ref="BL181" si="2249">$H181*BK181</f>
        <v>0</v>
      </c>
      <c r="BM181" s="250"/>
      <c r="BN181" s="227">
        <f t="shared" ref="BN181" si="2250">$H181*BM181</f>
        <v>0</v>
      </c>
      <c r="BO181" s="250"/>
      <c r="BP181" s="228">
        <f t="shared" si="1902"/>
        <v>0</v>
      </c>
      <c r="BU181" s="202"/>
      <c r="BV181" s="203"/>
      <c r="BW181" s="203"/>
      <c r="BX181" s="204"/>
      <c r="BY181" s="279"/>
      <c r="BZ181" s="205"/>
      <c r="CA181" s="206" t="str">
        <f t="shared" si="1943"/>
        <v/>
      </c>
      <c r="CB181" s="247"/>
      <c r="CC181" s="250"/>
      <c r="CD181" s="227">
        <f t="shared" si="1903"/>
        <v>0</v>
      </c>
      <c r="CE181" s="250"/>
      <c r="CF181" s="227">
        <f t="shared" si="1904"/>
        <v>0</v>
      </c>
      <c r="CG181" s="250"/>
      <c r="CH181" s="227">
        <f t="shared" si="1905"/>
        <v>0</v>
      </c>
      <c r="CI181" s="250"/>
      <c r="CJ181" s="227">
        <f t="shared" si="1906"/>
        <v>0</v>
      </c>
      <c r="CK181" s="250"/>
      <c r="CL181" s="227">
        <f t="shared" si="1907"/>
        <v>0</v>
      </c>
      <c r="CM181" s="250"/>
      <c r="CN181" s="227">
        <f t="shared" si="1908"/>
        <v>0</v>
      </c>
      <c r="CO181" s="250"/>
      <c r="CP181" s="227">
        <f t="shared" si="1909"/>
        <v>0</v>
      </c>
      <c r="CQ181" s="250"/>
      <c r="CR181" s="227">
        <f t="shared" si="1910"/>
        <v>0</v>
      </c>
      <c r="CS181" s="250"/>
      <c r="CT181" s="227">
        <f t="shared" si="1911"/>
        <v>0</v>
      </c>
      <c r="CU181" s="250"/>
      <c r="CV181" s="228">
        <f t="shared" si="1912"/>
        <v>0</v>
      </c>
    </row>
    <row r="182" spans="1:101" ht="21" customHeight="1" thickBot="1" x14ac:dyDescent="0.6">
      <c r="A182" s="207"/>
      <c r="B182" s="208"/>
      <c r="C182" s="208"/>
      <c r="D182" s="209"/>
      <c r="E182" s="280"/>
      <c r="F182" s="210"/>
      <c r="G182" s="211" t="str">
        <f t="shared" si="1913"/>
        <v/>
      </c>
      <c r="H182" s="248"/>
      <c r="I182" s="251"/>
      <c r="J182" s="230">
        <f t="shared" si="1914"/>
        <v>0</v>
      </c>
      <c r="K182" s="251"/>
      <c r="L182" s="230">
        <f t="shared" ref="L182" si="2251">$H182*K182</f>
        <v>0</v>
      </c>
      <c r="M182" s="251"/>
      <c r="N182" s="230">
        <f t="shared" ref="N182" si="2252">$H182*M182</f>
        <v>0</v>
      </c>
      <c r="O182" s="251"/>
      <c r="P182" s="230">
        <f t="shared" ref="P182" si="2253">$H182*O182</f>
        <v>0</v>
      </c>
      <c r="Q182" s="251"/>
      <c r="R182" s="230">
        <f t="shared" ref="R182" si="2254">$H182*Q182</f>
        <v>0</v>
      </c>
      <c r="S182" s="251"/>
      <c r="T182" s="230">
        <f t="shared" ref="T182" si="2255">$H182*S182</f>
        <v>0</v>
      </c>
      <c r="U182" s="251"/>
      <c r="V182" s="227">
        <f t="shared" ref="V182" si="2256">$H182*U182</f>
        <v>0</v>
      </c>
      <c r="W182" s="251"/>
      <c r="X182" s="230">
        <f t="shared" ref="X182" si="2257">$H182*W182</f>
        <v>0</v>
      </c>
      <c r="Y182" s="251"/>
      <c r="Z182" s="230">
        <f t="shared" ref="Z182" si="2258">$H182*Y182</f>
        <v>0</v>
      </c>
      <c r="AA182" s="251"/>
      <c r="AB182" s="230">
        <f t="shared" ref="AB182" si="2259">$H182*AA182</f>
        <v>0</v>
      </c>
      <c r="AC182" s="251"/>
      <c r="AD182" s="230">
        <f t="shared" ref="AD182" si="2260">$H182*AC182</f>
        <v>0</v>
      </c>
      <c r="AE182" s="251"/>
      <c r="AF182" s="230">
        <f t="shared" ref="AF182" si="2261">$H182*AE182</f>
        <v>0</v>
      </c>
      <c r="AG182" s="251"/>
      <c r="AH182" s="230">
        <f t="shared" ref="AH182" si="2262">$H182*AG182</f>
        <v>0</v>
      </c>
      <c r="AI182" s="251"/>
      <c r="AJ182" s="227">
        <f t="shared" ref="AJ182" si="2263">$H182*AI182</f>
        <v>0</v>
      </c>
      <c r="AK182" s="251"/>
      <c r="AL182" s="230">
        <f t="shared" ref="AL182" si="2264">$H182*AK182</f>
        <v>0</v>
      </c>
      <c r="AM182" s="251"/>
      <c r="AN182" s="230">
        <f t="shared" ref="AN182" si="2265">$H182*AM182</f>
        <v>0</v>
      </c>
      <c r="AO182" s="251"/>
      <c r="AP182" s="230">
        <f t="shared" ref="AP182" si="2266">$H182*AO182</f>
        <v>0</v>
      </c>
      <c r="AQ182" s="251"/>
      <c r="AR182" s="230">
        <f t="shared" ref="AR182" si="2267">$H182*AQ182</f>
        <v>0</v>
      </c>
      <c r="AS182" s="251"/>
      <c r="AT182" s="230">
        <f t="shared" ref="AT182" si="2268">$H182*AS182</f>
        <v>0</v>
      </c>
      <c r="AU182" s="251"/>
      <c r="AV182" s="230">
        <f t="shared" ref="AV182" si="2269">$H182*AU182</f>
        <v>0</v>
      </c>
      <c r="AW182" s="251"/>
      <c r="AX182" s="230">
        <f t="shared" ref="AX182" si="2270">$H182*AW182</f>
        <v>0</v>
      </c>
      <c r="AY182" s="251"/>
      <c r="AZ182" s="230">
        <f t="shared" ref="AZ182" si="2271">$H182*AY182</f>
        <v>0</v>
      </c>
      <c r="BA182" s="251"/>
      <c r="BB182" s="230">
        <f t="shared" ref="BB182" si="2272">$H182*BA182</f>
        <v>0</v>
      </c>
      <c r="BC182" s="251"/>
      <c r="BD182" s="230">
        <f t="shared" ref="BD182" si="2273">$H182*BC182</f>
        <v>0</v>
      </c>
      <c r="BE182" s="251"/>
      <c r="BF182" s="230">
        <f t="shared" ref="BF182" si="2274">$H182*BE182</f>
        <v>0</v>
      </c>
      <c r="BG182" s="251"/>
      <c r="BH182" s="227">
        <f t="shared" ref="BH182" si="2275">$H182*BG182</f>
        <v>0</v>
      </c>
      <c r="BI182" s="251"/>
      <c r="BJ182" s="230">
        <f t="shared" ref="BJ182" si="2276">$H182*BI182</f>
        <v>0</v>
      </c>
      <c r="BK182" s="251"/>
      <c r="BL182" s="230">
        <f t="shared" ref="BL182" si="2277">$H182*BK182</f>
        <v>0</v>
      </c>
      <c r="BM182" s="251"/>
      <c r="BN182" s="230">
        <f t="shared" ref="BN182" si="2278">$H182*BM182</f>
        <v>0</v>
      </c>
      <c r="BO182" s="251"/>
      <c r="BP182" s="232">
        <f t="shared" si="1902"/>
        <v>0</v>
      </c>
      <c r="BU182" s="207"/>
      <c r="BV182" s="208"/>
      <c r="BW182" s="208"/>
      <c r="BX182" s="209"/>
      <c r="BY182" s="280"/>
      <c r="BZ182" s="210"/>
      <c r="CA182" s="211" t="str">
        <f t="shared" si="1943"/>
        <v/>
      </c>
      <c r="CB182" s="248"/>
      <c r="CC182" s="251"/>
      <c r="CD182" s="230">
        <f t="shared" si="1903"/>
        <v>0</v>
      </c>
      <c r="CE182" s="251"/>
      <c r="CF182" s="230">
        <f t="shared" si="1904"/>
        <v>0</v>
      </c>
      <c r="CG182" s="251"/>
      <c r="CH182" s="230">
        <f t="shared" si="1905"/>
        <v>0</v>
      </c>
      <c r="CI182" s="251"/>
      <c r="CJ182" s="230">
        <f t="shared" si="1906"/>
        <v>0</v>
      </c>
      <c r="CK182" s="251"/>
      <c r="CL182" s="230">
        <f t="shared" si="1907"/>
        <v>0</v>
      </c>
      <c r="CM182" s="251"/>
      <c r="CN182" s="227">
        <f t="shared" si="1908"/>
        <v>0</v>
      </c>
      <c r="CO182" s="251"/>
      <c r="CP182" s="230">
        <f t="shared" si="1909"/>
        <v>0</v>
      </c>
      <c r="CQ182" s="251"/>
      <c r="CR182" s="230">
        <f t="shared" si="1910"/>
        <v>0</v>
      </c>
      <c r="CS182" s="251"/>
      <c r="CT182" s="230">
        <f t="shared" si="1911"/>
        <v>0</v>
      </c>
      <c r="CU182" s="251"/>
      <c r="CV182" s="232">
        <f t="shared" si="1912"/>
        <v>0</v>
      </c>
    </row>
    <row r="183" spans="1:101" ht="15.65" customHeight="1" thickTop="1" x14ac:dyDescent="0.55000000000000004">
      <c r="A183" s="798" t="s">
        <v>284</v>
      </c>
      <c r="B183" s="799"/>
      <c r="C183" s="799"/>
      <c r="D183" s="799"/>
      <c r="E183" s="799"/>
      <c r="F183" s="799"/>
      <c r="G183" s="799"/>
      <c r="H183" s="800"/>
      <c r="I183" s="252"/>
      <c r="J183" s="200">
        <f>SUM(J169:J182)</f>
        <v>0</v>
      </c>
      <c r="K183" s="252"/>
      <c r="L183" s="200">
        <f>SUM(L169:L182)</f>
        <v>0</v>
      </c>
      <c r="M183" s="252"/>
      <c r="N183" s="200">
        <f>SUM(N169:N182)</f>
        <v>0</v>
      </c>
      <c r="O183" s="252"/>
      <c r="P183" s="200">
        <f>SUM(P169:P182)</f>
        <v>0</v>
      </c>
      <c r="Q183" s="252"/>
      <c r="R183" s="200">
        <f>SUM(R169:R182)</f>
        <v>0</v>
      </c>
      <c r="S183" s="252"/>
      <c r="T183" s="200">
        <f>SUM(T169:T182)</f>
        <v>0</v>
      </c>
      <c r="U183" s="252"/>
      <c r="V183" s="200">
        <f>SUM(V169:V182)</f>
        <v>0</v>
      </c>
      <c r="W183" s="252"/>
      <c r="X183" s="200">
        <f>SUM(X169:X182)</f>
        <v>0</v>
      </c>
      <c r="Y183" s="252"/>
      <c r="Z183" s="200">
        <f>SUM(Z169:Z182)</f>
        <v>0</v>
      </c>
      <c r="AA183" s="252"/>
      <c r="AB183" s="200">
        <f>SUM(AB169:AB182)</f>
        <v>0</v>
      </c>
      <c r="AC183" s="252"/>
      <c r="AD183" s="200">
        <f>SUM(AD169:AD182)</f>
        <v>0</v>
      </c>
      <c r="AE183" s="252"/>
      <c r="AF183" s="200">
        <f>SUM(AF169:AF182)</f>
        <v>0</v>
      </c>
      <c r="AG183" s="252"/>
      <c r="AH183" s="200">
        <f>SUM(AH169:AH182)</f>
        <v>0</v>
      </c>
      <c r="AI183" s="252"/>
      <c r="AJ183" s="200">
        <f>SUM(AJ169:AJ182)</f>
        <v>0</v>
      </c>
      <c r="AK183" s="252"/>
      <c r="AL183" s="200">
        <f>SUM(AL169:AL182)</f>
        <v>0</v>
      </c>
      <c r="AM183" s="252"/>
      <c r="AN183" s="200">
        <f>SUM(AN169:AN182)</f>
        <v>0</v>
      </c>
      <c r="AO183" s="252"/>
      <c r="AP183" s="200">
        <f>SUM(AP169:AP182)</f>
        <v>0</v>
      </c>
      <c r="AQ183" s="252"/>
      <c r="AR183" s="200">
        <f>SUM(AR169:AR182)</f>
        <v>0</v>
      </c>
      <c r="AS183" s="252"/>
      <c r="AT183" s="200">
        <f>SUM(AT169:AT182)</f>
        <v>0</v>
      </c>
      <c r="AU183" s="252"/>
      <c r="AV183" s="200">
        <f>SUM(AV169:AV182)</f>
        <v>0</v>
      </c>
      <c r="AW183" s="252"/>
      <c r="AX183" s="200">
        <f>SUM(AX169:AX182)</f>
        <v>0</v>
      </c>
      <c r="AY183" s="252"/>
      <c r="AZ183" s="200">
        <f>SUM(AZ169:AZ182)</f>
        <v>0</v>
      </c>
      <c r="BA183" s="252"/>
      <c r="BB183" s="200">
        <f>SUM(BB169:BB182)</f>
        <v>0</v>
      </c>
      <c r="BC183" s="252"/>
      <c r="BD183" s="200">
        <f>SUM(BD169:BD182)</f>
        <v>0</v>
      </c>
      <c r="BE183" s="252"/>
      <c r="BF183" s="200">
        <f>SUM(BF169:BF182)</f>
        <v>0</v>
      </c>
      <c r="BG183" s="252"/>
      <c r="BH183" s="200">
        <f>SUM(BH169:BH182)</f>
        <v>0</v>
      </c>
      <c r="BI183" s="252"/>
      <c r="BJ183" s="200">
        <f>SUM(BJ169:BJ182)</f>
        <v>0</v>
      </c>
      <c r="BK183" s="252"/>
      <c r="BL183" s="200">
        <f>SUM(BL169:BL182)</f>
        <v>0</v>
      </c>
      <c r="BM183" s="252"/>
      <c r="BN183" s="200">
        <f>SUM(BN169:BN182)</f>
        <v>0</v>
      </c>
      <c r="BO183" s="252"/>
      <c r="BP183" s="201">
        <f>SUM(BP169:BP182)</f>
        <v>0</v>
      </c>
      <c r="BU183" s="798" t="s">
        <v>284</v>
      </c>
      <c r="BV183" s="799"/>
      <c r="BW183" s="799"/>
      <c r="BX183" s="799"/>
      <c r="BY183" s="799"/>
      <c r="BZ183" s="799"/>
      <c r="CA183" s="799"/>
      <c r="CB183" s="800"/>
      <c r="CC183" s="252"/>
      <c r="CD183" s="200">
        <f>SUM(CD169:CD182)</f>
        <v>0</v>
      </c>
      <c r="CE183" s="252"/>
      <c r="CF183" s="200">
        <f>SUM(CF169:CF182)</f>
        <v>0</v>
      </c>
      <c r="CG183" s="252"/>
      <c r="CH183" s="200">
        <f>SUM(CH169:CH182)</f>
        <v>0</v>
      </c>
      <c r="CI183" s="252"/>
      <c r="CJ183" s="200">
        <f>SUM(CJ169:CJ182)</f>
        <v>0</v>
      </c>
      <c r="CK183" s="252"/>
      <c r="CL183" s="200">
        <f>SUM(CL169:CL182)</f>
        <v>0</v>
      </c>
      <c r="CM183" s="252"/>
      <c r="CN183" s="200">
        <f>SUM(CN169:CN182)</f>
        <v>0</v>
      </c>
      <c r="CO183" s="252"/>
      <c r="CP183" s="200">
        <f>SUM(CP169:CP182)</f>
        <v>0</v>
      </c>
      <c r="CQ183" s="252"/>
      <c r="CR183" s="200">
        <f>SUM(CR169:CR182)</f>
        <v>0</v>
      </c>
      <c r="CS183" s="252"/>
      <c r="CT183" s="200">
        <f>SUM(CT169:CT182)</f>
        <v>0</v>
      </c>
      <c r="CU183" s="252"/>
      <c r="CV183" s="201">
        <f>SUM(CV169:CV182)</f>
        <v>0</v>
      </c>
    </row>
    <row r="184" spans="1:101" ht="14" customHeight="1" x14ac:dyDescent="0.55000000000000004">
      <c r="A184" s="178"/>
      <c r="B184" s="178"/>
      <c r="C184" s="178"/>
      <c r="D184" s="178"/>
      <c r="E184" s="178"/>
      <c r="F184" s="178"/>
      <c r="G184" s="178"/>
      <c r="H184" s="178"/>
      <c r="I184" s="177"/>
      <c r="J184" s="213"/>
      <c r="K184" s="213"/>
      <c r="L184" s="213"/>
      <c r="M184" s="213"/>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213"/>
      <c r="AL184" s="213"/>
      <c r="AM184" s="177"/>
      <c r="AN184" s="213"/>
      <c r="AO184" s="213"/>
      <c r="AP184" s="213"/>
      <c r="AQ184" s="213"/>
      <c r="AR184" s="213"/>
      <c r="AS184" s="213"/>
      <c r="AT184" s="213"/>
      <c r="AU184" s="213"/>
      <c r="AV184" s="213"/>
      <c r="AW184" s="177"/>
      <c r="AX184" s="213"/>
      <c r="AY184" s="213"/>
      <c r="AZ184" s="213"/>
      <c r="BA184" s="213"/>
      <c r="BB184" s="213"/>
      <c r="BC184" s="213"/>
      <c r="BD184" s="213"/>
      <c r="BE184" s="213"/>
      <c r="BF184" s="213"/>
      <c r="BG184" s="213"/>
      <c r="BH184" s="213"/>
      <c r="BI184" s="213"/>
      <c r="BJ184" s="213"/>
      <c r="BK184" s="213"/>
      <c r="BL184" s="213"/>
      <c r="BM184" s="213"/>
      <c r="BN184" s="213"/>
      <c r="BO184" s="213"/>
      <c r="BP184" s="213"/>
      <c r="BQ184" s="214"/>
      <c r="BU184" s="178"/>
      <c r="BV184" s="178"/>
      <c r="BW184" s="178"/>
      <c r="BX184" s="178"/>
      <c r="BY184" s="178"/>
      <c r="BZ184" s="178"/>
      <c r="CA184" s="178"/>
      <c r="CB184" s="178"/>
      <c r="CC184" s="177"/>
      <c r="CD184" s="213"/>
      <c r="CE184" s="213"/>
      <c r="CF184" s="213"/>
      <c r="CG184" s="213"/>
      <c r="CH184" s="213"/>
      <c r="CI184" s="213"/>
      <c r="CJ184" s="213"/>
      <c r="CK184" s="213"/>
      <c r="CL184" s="213"/>
      <c r="CM184" s="213"/>
      <c r="CN184" s="213"/>
      <c r="CO184" s="213"/>
      <c r="CP184" s="213"/>
      <c r="CQ184" s="213"/>
      <c r="CR184" s="213"/>
      <c r="CS184" s="213"/>
      <c r="CT184" s="213"/>
      <c r="CU184" s="213"/>
      <c r="CV184" s="213"/>
      <c r="CW184" s="214"/>
    </row>
    <row r="185" spans="1:101" ht="16.25" customHeight="1" x14ac:dyDescent="0.55000000000000004">
      <c r="A185" s="796" t="s">
        <v>324</v>
      </c>
      <c r="B185" s="797"/>
      <c r="C185" s="797"/>
      <c r="D185" s="797"/>
      <c r="E185" s="797"/>
      <c r="F185" s="797"/>
      <c r="G185" s="797"/>
      <c r="H185" s="797"/>
      <c r="I185" s="797"/>
      <c r="J185" s="797"/>
      <c r="K185" s="797"/>
      <c r="L185" s="797"/>
      <c r="M185" s="797"/>
      <c r="N185" s="797"/>
      <c r="O185" s="797"/>
      <c r="P185" s="797"/>
      <c r="Q185" s="797"/>
      <c r="R185" s="797"/>
      <c r="S185" s="797"/>
      <c r="T185" s="797"/>
      <c r="U185" s="797"/>
      <c r="V185" s="797"/>
      <c r="W185" s="797"/>
      <c r="X185" s="797"/>
      <c r="Y185" s="797"/>
      <c r="Z185" s="797"/>
      <c r="AA185" s="797"/>
      <c r="AB185" s="797"/>
      <c r="AC185" s="797"/>
      <c r="AD185" s="797"/>
      <c r="AE185" s="797"/>
      <c r="AF185" s="797"/>
      <c r="AG185" s="797"/>
      <c r="AH185" s="797"/>
      <c r="AI185" s="797"/>
      <c r="AJ185" s="797"/>
      <c r="AK185" s="797"/>
      <c r="AL185" s="797"/>
      <c r="AM185" s="797"/>
      <c r="AN185" s="797"/>
      <c r="AO185" s="797"/>
      <c r="AP185" s="797"/>
      <c r="AQ185" s="797"/>
      <c r="AR185" s="797"/>
      <c r="AS185" s="797"/>
      <c r="AT185" s="797"/>
      <c r="AU185" s="797"/>
      <c r="AV185" s="797"/>
      <c r="AW185" s="797"/>
      <c r="AX185" s="797"/>
      <c r="AY185" s="797"/>
      <c r="AZ185" s="797"/>
      <c r="BA185" s="797"/>
      <c r="BB185" s="797"/>
      <c r="BC185" s="797"/>
      <c r="BD185" s="797"/>
      <c r="BE185" s="797"/>
      <c r="BF185" s="797"/>
      <c r="BG185" s="797"/>
      <c r="BH185" s="797"/>
      <c r="BI185" s="797"/>
      <c r="BJ185" s="797"/>
      <c r="BK185" s="797"/>
      <c r="BL185" s="797"/>
      <c r="BM185" s="797"/>
      <c r="BN185" s="797"/>
      <c r="BO185" s="797"/>
      <c r="BP185" s="810"/>
      <c r="BQ185" s="176"/>
      <c r="BU185" s="796" t="s">
        <v>324</v>
      </c>
      <c r="BV185" s="797"/>
      <c r="BW185" s="797"/>
      <c r="BX185" s="797"/>
      <c r="BY185" s="797"/>
      <c r="BZ185" s="797"/>
      <c r="CA185" s="797"/>
      <c r="CB185" s="797"/>
      <c r="CC185" s="797"/>
      <c r="CD185" s="797"/>
      <c r="CE185" s="797"/>
      <c r="CF185" s="797"/>
      <c r="CG185" s="797"/>
      <c r="CH185" s="797"/>
      <c r="CI185" s="797"/>
      <c r="CJ185" s="797"/>
      <c r="CK185" s="797"/>
      <c r="CL185" s="797"/>
      <c r="CM185" s="797"/>
      <c r="CN185" s="797"/>
      <c r="CO185" s="797"/>
      <c r="CP185" s="797"/>
      <c r="CQ185" s="797"/>
      <c r="CR185" s="797"/>
      <c r="CS185" s="797"/>
      <c r="CT185" s="797"/>
      <c r="CU185" s="797"/>
      <c r="CV185" s="810"/>
      <c r="CW185" s="176"/>
    </row>
    <row r="186" spans="1:101" ht="21" customHeight="1" thickBot="1" x14ac:dyDescent="0.6">
      <c r="A186" s="811" t="s">
        <v>514</v>
      </c>
      <c r="B186" s="812"/>
      <c r="C186" s="812"/>
      <c r="D186" s="812"/>
      <c r="E186" s="339"/>
      <c r="F186" s="339"/>
      <c r="G186" s="339"/>
      <c r="H186" s="352" t="s">
        <v>300</v>
      </c>
      <c r="I186" s="367" t="s">
        <v>282</v>
      </c>
      <c r="J186" s="350" t="s">
        <v>283</v>
      </c>
      <c r="K186" s="367" t="s">
        <v>282</v>
      </c>
      <c r="L186" s="350" t="s">
        <v>283</v>
      </c>
      <c r="M186" s="367" t="s">
        <v>282</v>
      </c>
      <c r="N186" s="350" t="s">
        <v>283</v>
      </c>
      <c r="O186" s="367" t="s">
        <v>282</v>
      </c>
      <c r="P186" s="350" t="s">
        <v>283</v>
      </c>
      <c r="Q186" s="367" t="s">
        <v>282</v>
      </c>
      <c r="R186" s="350" t="s">
        <v>283</v>
      </c>
      <c r="S186" s="367" t="s">
        <v>282</v>
      </c>
      <c r="T186" s="350" t="s">
        <v>283</v>
      </c>
      <c r="U186" s="367" t="s">
        <v>282</v>
      </c>
      <c r="V186" s="350" t="s">
        <v>283</v>
      </c>
      <c r="W186" s="367" t="s">
        <v>282</v>
      </c>
      <c r="X186" s="350" t="s">
        <v>283</v>
      </c>
      <c r="Y186" s="367" t="s">
        <v>282</v>
      </c>
      <c r="Z186" s="350" t="s">
        <v>283</v>
      </c>
      <c r="AA186" s="367" t="s">
        <v>282</v>
      </c>
      <c r="AB186" s="350" t="s">
        <v>283</v>
      </c>
      <c r="AC186" s="367" t="s">
        <v>282</v>
      </c>
      <c r="AD186" s="350" t="s">
        <v>283</v>
      </c>
      <c r="AE186" s="367" t="s">
        <v>282</v>
      </c>
      <c r="AF186" s="350" t="s">
        <v>283</v>
      </c>
      <c r="AG186" s="367" t="s">
        <v>282</v>
      </c>
      <c r="AH186" s="350" t="s">
        <v>283</v>
      </c>
      <c r="AI186" s="367" t="s">
        <v>282</v>
      </c>
      <c r="AJ186" s="350" t="s">
        <v>283</v>
      </c>
      <c r="AK186" s="367" t="s">
        <v>282</v>
      </c>
      <c r="AL186" s="350" t="s">
        <v>283</v>
      </c>
      <c r="AM186" s="367" t="s">
        <v>282</v>
      </c>
      <c r="AN186" s="350" t="s">
        <v>283</v>
      </c>
      <c r="AO186" s="367" t="s">
        <v>282</v>
      </c>
      <c r="AP186" s="350" t="s">
        <v>283</v>
      </c>
      <c r="AQ186" s="367" t="s">
        <v>282</v>
      </c>
      <c r="AR186" s="350" t="s">
        <v>283</v>
      </c>
      <c r="AS186" s="367" t="s">
        <v>282</v>
      </c>
      <c r="AT186" s="350" t="s">
        <v>283</v>
      </c>
      <c r="AU186" s="367" t="s">
        <v>282</v>
      </c>
      <c r="AV186" s="350" t="s">
        <v>283</v>
      </c>
      <c r="AW186" s="367" t="s">
        <v>282</v>
      </c>
      <c r="AX186" s="350" t="s">
        <v>283</v>
      </c>
      <c r="AY186" s="367" t="s">
        <v>282</v>
      </c>
      <c r="AZ186" s="350" t="s">
        <v>283</v>
      </c>
      <c r="BA186" s="367" t="s">
        <v>282</v>
      </c>
      <c r="BB186" s="350" t="s">
        <v>283</v>
      </c>
      <c r="BC186" s="367" t="s">
        <v>282</v>
      </c>
      <c r="BD186" s="350" t="s">
        <v>283</v>
      </c>
      <c r="BE186" s="367" t="s">
        <v>282</v>
      </c>
      <c r="BF186" s="350" t="s">
        <v>283</v>
      </c>
      <c r="BG186" s="367" t="s">
        <v>282</v>
      </c>
      <c r="BH186" s="350" t="s">
        <v>283</v>
      </c>
      <c r="BI186" s="367" t="s">
        <v>282</v>
      </c>
      <c r="BJ186" s="350" t="s">
        <v>283</v>
      </c>
      <c r="BK186" s="367" t="s">
        <v>282</v>
      </c>
      <c r="BL186" s="350" t="s">
        <v>283</v>
      </c>
      <c r="BM186" s="367" t="s">
        <v>282</v>
      </c>
      <c r="BN186" s="350" t="s">
        <v>283</v>
      </c>
      <c r="BO186" s="367" t="s">
        <v>282</v>
      </c>
      <c r="BP186" s="367" t="s">
        <v>283</v>
      </c>
      <c r="BU186" s="811" t="s">
        <v>323</v>
      </c>
      <c r="BV186" s="812"/>
      <c r="BW186" s="812"/>
      <c r="BX186" s="812"/>
      <c r="BY186" s="339"/>
      <c r="BZ186" s="339"/>
      <c r="CA186" s="339"/>
      <c r="CB186" s="352" t="s">
        <v>300</v>
      </c>
      <c r="CC186" s="367" t="s">
        <v>282</v>
      </c>
      <c r="CD186" s="350" t="s">
        <v>283</v>
      </c>
      <c r="CE186" s="367" t="s">
        <v>282</v>
      </c>
      <c r="CF186" s="350" t="s">
        <v>283</v>
      </c>
      <c r="CG186" s="367" t="s">
        <v>282</v>
      </c>
      <c r="CH186" s="350" t="s">
        <v>283</v>
      </c>
      <c r="CI186" s="367" t="s">
        <v>282</v>
      </c>
      <c r="CJ186" s="350" t="s">
        <v>283</v>
      </c>
      <c r="CK186" s="367" t="s">
        <v>282</v>
      </c>
      <c r="CL186" s="350" t="s">
        <v>283</v>
      </c>
      <c r="CM186" s="367" t="s">
        <v>282</v>
      </c>
      <c r="CN186" s="350" t="s">
        <v>283</v>
      </c>
      <c r="CO186" s="367" t="s">
        <v>282</v>
      </c>
      <c r="CP186" s="350" t="s">
        <v>283</v>
      </c>
      <c r="CQ186" s="367" t="s">
        <v>282</v>
      </c>
      <c r="CR186" s="350" t="s">
        <v>283</v>
      </c>
      <c r="CS186" s="367" t="s">
        <v>282</v>
      </c>
      <c r="CT186" s="350" t="s">
        <v>283</v>
      </c>
      <c r="CU186" s="367" t="s">
        <v>282</v>
      </c>
      <c r="CV186" s="367" t="s">
        <v>283</v>
      </c>
    </row>
    <row r="187" spans="1:101" ht="21" customHeight="1" thickTop="1" x14ac:dyDescent="0.55000000000000004">
      <c r="A187" s="965"/>
      <c r="B187" s="966"/>
      <c r="C187" s="966"/>
      <c r="D187" s="966"/>
      <c r="E187" s="966"/>
      <c r="F187" s="966"/>
      <c r="G187" s="967"/>
      <c r="H187" s="215"/>
      <c r="I187" s="216"/>
      <c r="J187" s="233">
        <f t="shared" ref="J187:J194" si="2279">$H187*I187</f>
        <v>0</v>
      </c>
      <c r="K187" s="217"/>
      <c r="L187" s="233">
        <f t="shared" ref="L187" si="2280">$H187*K187</f>
        <v>0</v>
      </c>
      <c r="M187" s="217"/>
      <c r="N187" s="233">
        <f t="shared" ref="N187" si="2281">$H187*M187</f>
        <v>0</v>
      </c>
      <c r="O187" s="217"/>
      <c r="P187" s="233">
        <f t="shared" ref="P187:P194" si="2282">$H187*O187</f>
        <v>0</v>
      </c>
      <c r="Q187" s="217"/>
      <c r="R187" s="233">
        <f t="shared" ref="R187:R194" si="2283">$H187*Q187</f>
        <v>0</v>
      </c>
      <c r="S187" s="217"/>
      <c r="T187" s="233">
        <f t="shared" ref="T187:T194" si="2284">$H187*S187</f>
        <v>0</v>
      </c>
      <c r="U187" s="217"/>
      <c r="V187" s="233">
        <f t="shared" ref="V187:V194" si="2285">$H187*U187</f>
        <v>0</v>
      </c>
      <c r="W187" s="217"/>
      <c r="X187" s="233">
        <f t="shared" ref="X187:X194" si="2286">$H187*W187</f>
        <v>0</v>
      </c>
      <c r="Y187" s="217"/>
      <c r="Z187" s="233">
        <f t="shared" ref="Z187" si="2287">$H187*Y187</f>
        <v>0</v>
      </c>
      <c r="AA187" s="217"/>
      <c r="AB187" s="233">
        <f t="shared" ref="AB187" si="2288">$H187*AA187</f>
        <v>0</v>
      </c>
      <c r="AC187" s="217"/>
      <c r="AD187" s="233">
        <f t="shared" ref="AD187:AD194" si="2289">$H187*AC187</f>
        <v>0</v>
      </c>
      <c r="AE187" s="217"/>
      <c r="AF187" s="233">
        <f t="shared" ref="AF187:AF194" si="2290">$H187*AE187</f>
        <v>0</v>
      </c>
      <c r="AG187" s="217"/>
      <c r="AH187" s="233">
        <f t="shared" ref="AH187:AH194" si="2291">$H187*AG187</f>
        <v>0</v>
      </c>
      <c r="AI187" s="217"/>
      <c r="AJ187" s="233">
        <f t="shared" ref="AJ187:AJ194" si="2292">$H187*AI187</f>
        <v>0</v>
      </c>
      <c r="AK187" s="217"/>
      <c r="AL187" s="233">
        <f t="shared" ref="AL187:AL194" si="2293">$H187*AK187</f>
        <v>0</v>
      </c>
      <c r="AM187" s="216"/>
      <c r="AN187" s="233">
        <f t="shared" ref="AN187:AN194" si="2294">$H187*AM187</f>
        <v>0</v>
      </c>
      <c r="AO187" s="217"/>
      <c r="AP187" s="233">
        <f t="shared" ref="AP187" si="2295">$H187*AO187</f>
        <v>0</v>
      </c>
      <c r="AQ187" s="217"/>
      <c r="AR187" s="233">
        <f t="shared" ref="AR187:AR194" si="2296">$H187*AQ187</f>
        <v>0</v>
      </c>
      <c r="AS187" s="217"/>
      <c r="AT187" s="233">
        <f t="shared" ref="AT187:AT194" si="2297">$H187*AS187</f>
        <v>0</v>
      </c>
      <c r="AU187" s="217"/>
      <c r="AV187" s="233">
        <f t="shared" ref="AV187:AV194" si="2298">$H187*AU187</f>
        <v>0</v>
      </c>
      <c r="AW187" s="216"/>
      <c r="AX187" s="233">
        <f t="shared" ref="AX187:AX194" si="2299">$H187*AW187</f>
        <v>0</v>
      </c>
      <c r="AY187" s="217"/>
      <c r="AZ187" s="233">
        <f t="shared" ref="AZ187" si="2300">$H187*AY187</f>
        <v>0</v>
      </c>
      <c r="BA187" s="217"/>
      <c r="BB187" s="233">
        <f t="shared" ref="BB187:BB194" si="2301">$H187*BA187</f>
        <v>0</v>
      </c>
      <c r="BC187" s="217"/>
      <c r="BD187" s="233">
        <f t="shared" ref="BD187:BD194" si="2302">$H187*BC187</f>
        <v>0</v>
      </c>
      <c r="BE187" s="217"/>
      <c r="BF187" s="233">
        <f t="shared" ref="BF187:BF194" si="2303">$H187*BE187</f>
        <v>0</v>
      </c>
      <c r="BG187" s="217"/>
      <c r="BH187" s="233">
        <f t="shared" ref="BH187:BH194" si="2304">$H187*BG187</f>
        <v>0</v>
      </c>
      <c r="BI187" s="217"/>
      <c r="BJ187" s="233">
        <f t="shared" ref="BJ187:BJ194" si="2305">$H187*BI187</f>
        <v>0</v>
      </c>
      <c r="BK187" s="217"/>
      <c r="BL187" s="233">
        <f t="shared" ref="BL187:BL194" si="2306">$H187*BK187</f>
        <v>0</v>
      </c>
      <c r="BM187" s="217"/>
      <c r="BN187" s="233">
        <f t="shared" ref="BN187:BN194" si="2307">$H187*BM187</f>
        <v>0</v>
      </c>
      <c r="BO187" s="217"/>
      <c r="BP187" s="236">
        <f t="shared" ref="BP187:BP189" si="2308">$H187*BO187</f>
        <v>0</v>
      </c>
      <c r="BU187" s="813" t="s">
        <v>472</v>
      </c>
      <c r="BV187" s="814"/>
      <c r="BW187" s="814"/>
      <c r="BX187" s="814"/>
      <c r="BY187" s="814"/>
      <c r="BZ187" s="814"/>
      <c r="CA187" s="815"/>
      <c r="CB187" s="368">
        <v>10000</v>
      </c>
      <c r="CC187" s="369">
        <v>2</v>
      </c>
      <c r="CD187" s="233">
        <f t="shared" ref="CD187:CD194" si="2309">$CB187*CC187</f>
        <v>20000</v>
      </c>
      <c r="CE187" s="372">
        <v>1</v>
      </c>
      <c r="CF187" s="233">
        <f>$CB187*CE187</f>
        <v>10000</v>
      </c>
      <c r="CG187" s="372">
        <v>1</v>
      </c>
      <c r="CH187" s="233">
        <f t="shared" ref="CH187:CH194" si="2310">$CB187*CG187</f>
        <v>10000</v>
      </c>
      <c r="CI187" s="372">
        <v>1</v>
      </c>
      <c r="CJ187" s="233">
        <f t="shared" ref="CJ187:CJ194" si="2311">$CB187*CI187</f>
        <v>10000</v>
      </c>
      <c r="CK187" s="217"/>
      <c r="CL187" s="233">
        <f t="shared" ref="CL187:CL194" si="2312">$CB187*CK187</f>
        <v>0</v>
      </c>
      <c r="CM187" s="372">
        <v>1</v>
      </c>
      <c r="CN187" s="233">
        <f t="shared" ref="CN187:CN194" si="2313">$CB187*CM187</f>
        <v>10000</v>
      </c>
      <c r="CO187" s="217"/>
      <c r="CP187" s="233">
        <f t="shared" ref="CP187:CP194" si="2314">$H187*CO187</f>
        <v>0</v>
      </c>
      <c r="CQ187" s="217"/>
      <c r="CR187" s="233">
        <f t="shared" ref="CR187:CR194" si="2315">$H187*CQ187</f>
        <v>0</v>
      </c>
      <c r="CS187" s="217"/>
      <c r="CT187" s="233">
        <f t="shared" ref="CT187:CT194" si="2316">$H187*CS187</f>
        <v>0</v>
      </c>
      <c r="CU187" s="217"/>
      <c r="CV187" s="236">
        <f t="shared" ref="CV187:CV194" si="2317">$H187*CU187</f>
        <v>0</v>
      </c>
    </row>
    <row r="188" spans="1:101" ht="21" customHeight="1" x14ac:dyDescent="0.55000000000000004">
      <c r="A188" s="803"/>
      <c r="B188" s="804"/>
      <c r="C188" s="804"/>
      <c r="D188" s="804"/>
      <c r="E188" s="804"/>
      <c r="F188" s="804"/>
      <c r="G188" s="805"/>
      <c r="H188" s="218"/>
      <c r="I188" s="219"/>
      <c r="J188" s="234">
        <f t="shared" si="2279"/>
        <v>0</v>
      </c>
      <c r="K188" s="220"/>
      <c r="L188" s="234">
        <f>$H188*K188</f>
        <v>0</v>
      </c>
      <c r="M188" s="220"/>
      <c r="N188" s="234">
        <f>$H188*M188</f>
        <v>0</v>
      </c>
      <c r="O188" s="220"/>
      <c r="P188" s="234">
        <f t="shared" si="2282"/>
        <v>0</v>
      </c>
      <c r="Q188" s="220"/>
      <c r="R188" s="234">
        <f t="shared" si="2283"/>
        <v>0</v>
      </c>
      <c r="S188" s="220"/>
      <c r="T188" s="234">
        <f t="shared" si="2284"/>
        <v>0</v>
      </c>
      <c r="U188" s="220"/>
      <c r="V188" s="234">
        <f t="shared" si="2285"/>
        <v>0</v>
      </c>
      <c r="W188" s="220"/>
      <c r="X188" s="234">
        <f t="shared" si="2286"/>
        <v>0</v>
      </c>
      <c r="Y188" s="220"/>
      <c r="Z188" s="234">
        <f>$H188*Y188</f>
        <v>0</v>
      </c>
      <c r="AA188" s="220"/>
      <c r="AB188" s="234">
        <f>$H188*AA188</f>
        <v>0</v>
      </c>
      <c r="AC188" s="220"/>
      <c r="AD188" s="234">
        <f t="shared" si="2289"/>
        <v>0</v>
      </c>
      <c r="AE188" s="220"/>
      <c r="AF188" s="234">
        <f t="shared" si="2290"/>
        <v>0</v>
      </c>
      <c r="AG188" s="220"/>
      <c r="AH188" s="234">
        <f t="shared" si="2291"/>
        <v>0</v>
      </c>
      <c r="AI188" s="220"/>
      <c r="AJ188" s="234">
        <f t="shared" si="2292"/>
        <v>0</v>
      </c>
      <c r="AK188" s="220"/>
      <c r="AL188" s="234">
        <f t="shared" si="2293"/>
        <v>0</v>
      </c>
      <c r="AM188" s="219"/>
      <c r="AN188" s="234">
        <f t="shared" si="2294"/>
        <v>0</v>
      </c>
      <c r="AO188" s="220"/>
      <c r="AP188" s="234">
        <f>$H188*AO188</f>
        <v>0</v>
      </c>
      <c r="AQ188" s="220"/>
      <c r="AR188" s="234">
        <f t="shared" si="2296"/>
        <v>0</v>
      </c>
      <c r="AS188" s="220"/>
      <c r="AT188" s="234">
        <f t="shared" si="2297"/>
        <v>0</v>
      </c>
      <c r="AU188" s="220"/>
      <c r="AV188" s="234">
        <f t="shared" si="2298"/>
        <v>0</v>
      </c>
      <c r="AW188" s="219"/>
      <c r="AX188" s="234">
        <f t="shared" si="2299"/>
        <v>0</v>
      </c>
      <c r="AY188" s="220"/>
      <c r="AZ188" s="234">
        <f>$H188*AY188</f>
        <v>0</v>
      </c>
      <c r="BA188" s="220"/>
      <c r="BB188" s="234">
        <f t="shared" si="2301"/>
        <v>0</v>
      </c>
      <c r="BC188" s="220"/>
      <c r="BD188" s="234">
        <f t="shared" si="2302"/>
        <v>0</v>
      </c>
      <c r="BE188" s="220"/>
      <c r="BF188" s="234">
        <f t="shared" si="2303"/>
        <v>0</v>
      </c>
      <c r="BG188" s="220"/>
      <c r="BH188" s="234">
        <f t="shared" si="2304"/>
        <v>0</v>
      </c>
      <c r="BI188" s="220"/>
      <c r="BJ188" s="234">
        <f t="shared" si="2305"/>
        <v>0</v>
      </c>
      <c r="BK188" s="220"/>
      <c r="BL188" s="234">
        <f t="shared" si="2306"/>
        <v>0</v>
      </c>
      <c r="BM188" s="220"/>
      <c r="BN188" s="234">
        <f t="shared" si="2307"/>
        <v>0</v>
      </c>
      <c r="BO188" s="220"/>
      <c r="BP188" s="237">
        <f t="shared" si="2308"/>
        <v>0</v>
      </c>
      <c r="BU188" s="1026"/>
      <c r="BV188" s="1027"/>
      <c r="BW188" s="1027"/>
      <c r="BX188" s="1027"/>
      <c r="BY188" s="1027"/>
      <c r="BZ188" s="1027"/>
      <c r="CA188" s="1028"/>
      <c r="CB188" s="218"/>
      <c r="CC188" s="219"/>
      <c r="CD188" s="234">
        <f t="shared" si="2309"/>
        <v>0</v>
      </c>
      <c r="CE188" s="220"/>
      <c r="CF188" s="234">
        <f>$CB188*CE188</f>
        <v>0</v>
      </c>
      <c r="CG188" s="220"/>
      <c r="CH188" s="234">
        <f t="shared" si="2310"/>
        <v>0</v>
      </c>
      <c r="CI188" s="220"/>
      <c r="CJ188" s="234">
        <f t="shared" si="2311"/>
        <v>0</v>
      </c>
      <c r="CK188" s="220"/>
      <c r="CL188" s="234">
        <f t="shared" si="2312"/>
        <v>0</v>
      </c>
      <c r="CM188" s="220"/>
      <c r="CN188" s="234">
        <f t="shared" si="2313"/>
        <v>0</v>
      </c>
      <c r="CO188" s="220"/>
      <c r="CP188" s="234">
        <f t="shared" si="2314"/>
        <v>0</v>
      </c>
      <c r="CQ188" s="220"/>
      <c r="CR188" s="234">
        <f t="shared" si="2315"/>
        <v>0</v>
      </c>
      <c r="CS188" s="220"/>
      <c r="CT188" s="234">
        <f t="shared" si="2316"/>
        <v>0</v>
      </c>
      <c r="CU188" s="220"/>
      <c r="CV188" s="237">
        <f t="shared" si="2317"/>
        <v>0</v>
      </c>
    </row>
    <row r="189" spans="1:101" ht="21" customHeight="1" x14ac:dyDescent="0.55000000000000004">
      <c r="A189" s="803"/>
      <c r="B189" s="804"/>
      <c r="C189" s="804"/>
      <c r="D189" s="804"/>
      <c r="E189" s="804"/>
      <c r="F189" s="804"/>
      <c r="G189" s="805"/>
      <c r="H189" s="218"/>
      <c r="I189" s="219"/>
      <c r="J189" s="234">
        <f t="shared" si="2279"/>
        <v>0</v>
      </c>
      <c r="K189" s="220"/>
      <c r="L189" s="234">
        <f>$H189*K189</f>
        <v>0</v>
      </c>
      <c r="M189" s="220"/>
      <c r="N189" s="234">
        <f>$H189*M189</f>
        <v>0</v>
      </c>
      <c r="O189" s="220"/>
      <c r="P189" s="234">
        <f t="shared" si="2282"/>
        <v>0</v>
      </c>
      <c r="Q189" s="220"/>
      <c r="R189" s="234">
        <f t="shared" si="2283"/>
        <v>0</v>
      </c>
      <c r="S189" s="220"/>
      <c r="T189" s="234">
        <f t="shared" si="2284"/>
        <v>0</v>
      </c>
      <c r="U189" s="220"/>
      <c r="V189" s="234">
        <f t="shared" si="2285"/>
        <v>0</v>
      </c>
      <c r="W189" s="220"/>
      <c r="X189" s="234">
        <f t="shared" si="2286"/>
        <v>0</v>
      </c>
      <c r="Y189" s="220"/>
      <c r="Z189" s="234">
        <f>$H189*Y189</f>
        <v>0</v>
      </c>
      <c r="AA189" s="220"/>
      <c r="AB189" s="234">
        <f>$H189*AA189</f>
        <v>0</v>
      </c>
      <c r="AC189" s="220"/>
      <c r="AD189" s="234">
        <f t="shared" si="2289"/>
        <v>0</v>
      </c>
      <c r="AE189" s="220"/>
      <c r="AF189" s="234">
        <f t="shared" si="2290"/>
        <v>0</v>
      </c>
      <c r="AG189" s="220"/>
      <c r="AH189" s="234">
        <f t="shared" si="2291"/>
        <v>0</v>
      </c>
      <c r="AI189" s="220"/>
      <c r="AJ189" s="234">
        <f t="shared" si="2292"/>
        <v>0</v>
      </c>
      <c r="AK189" s="220"/>
      <c r="AL189" s="234">
        <f t="shared" si="2293"/>
        <v>0</v>
      </c>
      <c r="AM189" s="219"/>
      <c r="AN189" s="234">
        <f t="shared" si="2294"/>
        <v>0</v>
      </c>
      <c r="AO189" s="220"/>
      <c r="AP189" s="234">
        <f>$H189*AO189</f>
        <v>0</v>
      </c>
      <c r="AQ189" s="220"/>
      <c r="AR189" s="234">
        <f t="shared" si="2296"/>
        <v>0</v>
      </c>
      <c r="AS189" s="220"/>
      <c r="AT189" s="234">
        <f t="shared" si="2297"/>
        <v>0</v>
      </c>
      <c r="AU189" s="220"/>
      <c r="AV189" s="234">
        <f t="shared" si="2298"/>
        <v>0</v>
      </c>
      <c r="AW189" s="219"/>
      <c r="AX189" s="234">
        <f t="shared" si="2299"/>
        <v>0</v>
      </c>
      <c r="AY189" s="220"/>
      <c r="AZ189" s="234">
        <f>$H189*AY189</f>
        <v>0</v>
      </c>
      <c r="BA189" s="220"/>
      <c r="BB189" s="234">
        <f t="shared" si="2301"/>
        <v>0</v>
      </c>
      <c r="BC189" s="220"/>
      <c r="BD189" s="234">
        <f t="shared" si="2302"/>
        <v>0</v>
      </c>
      <c r="BE189" s="220"/>
      <c r="BF189" s="234">
        <f t="shared" si="2303"/>
        <v>0</v>
      </c>
      <c r="BG189" s="220"/>
      <c r="BH189" s="234">
        <f t="shared" si="2304"/>
        <v>0</v>
      </c>
      <c r="BI189" s="220"/>
      <c r="BJ189" s="234">
        <f t="shared" si="2305"/>
        <v>0</v>
      </c>
      <c r="BK189" s="220"/>
      <c r="BL189" s="234">
        <f t="shared" si="2306"/>
        <v>0</v>
      </c>
      <c r="BM189" s="220"/>
      <c r="BN189" s="234">
        <f t="shared" si="2307"/>
        <v>0</v>
      </c>
      <c r="BO189" s="220"/>
      <c r="BP189" s="237">
        <f t="shared" si="2308"/>
        <v>0</v>
      </c>
      <c r="BU189" s="803"/>
      <c r="BV189" s="804"/>
      <c r="BW189" s="804"/>
      <c r="BX189" s="804"/>
      <c r="BY189" s="804"/>
      <c r="BZ189" s="804"/>
      <c r="CA189" s="805"/>
      <c r="CB189" s="218"/>
      <c r="CC189" s="219"/>
      <c r="CD189" s="234">
        <f t="shared" si="2309"/>
        <v>0</v>
      </c>
      <c r="CE189" s="220"/>
      <c r="CF189" s="234">
        <f>$CB189*CE189</f>
        <v>0</v>
      </c>
      <c r="CG189" s="220"/>
      <c r="CH189" s="234">
        <f t="shared" si="2310"/>
        <v>0</v>
      </c>
      <c r="CI189" s="220"/>
      <c r="CJ189" s="234">
        <f t="shared" si="2311"/>
        <v>0</v>
      </c>
      <c r="CK189" s="220"/>
      <c r="CL189" s="234">
        <f t="shared" si="2312"/>
        <v>0</v>
      </c>
      <c r="CM189" s="220"/>
      <c r="CN189" s="234">
        <f t="shared" si="2313"/>
        <v>0</v>
      </c>
      <c r="CO189" s="220"/>
      <c r="CP189" s="234">
        <f t="shared" si="2314"/>
        <v>0</v>
      </c>
      <c r="CQ189" s="220"/>
      <c r="CR189" s="234">
        <f t="shared" si="2315"/>
        <v>0</v>
      </c>
      <c r="CS189" s="220"/>
      <c r="CT189" s="234">
        <f t="shared" si="2316"/>
        <v>0</v>
      </c>
      <c r="CU189" s="220"/>
      <c r="CV189" s="237">
        <f t="shared" si="2317"/>
        <v>0</v>
      </c>
    </row>
    <row r="190" spans="1:101" ht="21" customHeight="1" x14ac:dyDescent="0.55000000000000004">
      <c r="A190" s="803"/>
      <c r="B190" s="804"/>
      <c r="C190" s="804"/>
      <c r="D190" s="804"/>
      <c r="E190" s="804"/>
      <c r="F190" s="804"/>
      <c r="G190" s="805"/>
      <c r="H190" s="218"/>
      <c r="I190" s="219"/>
      <c r="J190" s="234">
        <f t="shared" si="2279"/>
        <v>0</v>
      </c>
      <c r="K190" s="220"/>
      <c r="L190" s="234">
        <f>$H190*K190</f>
        <v>0</v>
      </c>
      <c r="M190" s="220"/>
      <c r="N190" s="234">
        <f>$H190*M190</f>
        <v>0</v>
      </c>
      <c r="O190" s="220"/>
      <c r="P190" s="234">
        <f t="shared" si="2282"/>
        <v>0</v>
      </c>
      <c r="Q190" s="220"/>
      <c r="R190" s="234">
        <f t="shared" si="2283"/>
        <v>0</v>
      </c>
      <c r="S190" s="220"/>
      <c r="T190" s="234">
        <f t="shared" si="2284"/>
        <v>0</v>
      </c>
      <c r="U190" s="220"/>
      <c r="V190" s="234">
        <f t="shared" si="2285"/>
        <v>0</v>
      </c>
      <c r="W190" s="220"/>
      <c r="X190" s="234">
        <f t="shared" si="2286"/>
        <v>0</v>
      </c>
      <c r="Y190" s="220"/>
      <c r="Z190" s="234">
        <f>$H190*Y190</f>
        <v>0</v>
      </c>
      <c r="AA190" s="220"/>
      <c r="AB190" s="234">
        <f>$H190*AA190</f>
        <v>0</v>
      </c>
      <c r="AC190" s="220"/>
      <c r="AD190" s="234">
        <f t="shared" si="2289"/>
        <v>0</v>
      </c>
      <c r="AE190" s="220"/>
      <c r="AF190" s="234">
        <f t="shared" si="2290"/>
        <v>0</v>
      </c>
      <c r="AG190" s="220"/>
      <c r="AH190" s="234">
        <f t="shared" si="2291"/>
        <v>0</v>
      </c>
      <c r="AI190" s="220"/>
      <c r="AJ190" s="234">
        <f t="shared" si="2292"/>
        <v>0</v>
      </c>
      <c r="AK190" s="220"/>
      <c r="AL190" s="234">
        <f t="shared" si="2293"/>
        <v>0</v>
      </c>
      <c r="AM190" s="219"/>
      <c r="AN190" s="234">
        <f t="shared" si="2294"/>
        <v>0</v>
      </c>
      <c r="AO190" s="220"/>
      <c r="AP190" s="234">
        <f>$H190*AO190</f>
        <v>0</v>
      </c>
      <c r="AQ190" s="220"/>
      <c r="AR190" s="234">
        <f t="shared" si="2296"/>
        <v>0</v>
      </c>
      <c r="AS190" s="220"/>
      <c r="AT190" s="234">
        <f t="shared" si="2297"/>
        <v>0</v>
      </c>
      <c r="AU190" s="220"/>
      <c r="AV190" s="234">
        <f t="shared" si="2298"/>
        <v>0</v>
      </c>
      <c r="AW190" s="219"/>
      <c r="AX190" s="234">
        <f t="shared" si="2299"/>
        <v>0</v>
      </c>
      <c r="AY190" s="220"/>
      <c r="AZ190" s="234">
        <f>$H190*AY190</f>
        <v>0</v>
      </c>
      <c r="BA190" s="220"/>
      <c r="BB190" s="234">
        <f t="shared" si="2301"/>
        <v>0</v>
      </c>
      <c r="BC190" s="220"/>
      <c r="BD190" s="234">
        <f t="shared" si="2302"/>
        <v>0</v>
      </c>
      <c r="BE190" s="220"/>
      <c r="BF190" s="234">
        <f t="shared" si="2303"/>
        <v>0</v>
      </c>
      <c r="BG190" s="220"/>
      <c r="BH190" s="234">
        <f t="shared" si="2304"/>
        <v>0</v>
      </c>
      <c r="BI190" s="220"/>
      <c r="BJ190" s="234">
        <f t="shared" si="2305"/>
        <v>0</v>
      </c>
      <c r="BK190" s="220"/>
      <c r="BL190" s="234">
        <f t="shared" si="2306"/>
        <v>0</v>
      </c>
      <c r="BM190" s="220"/>
      <c r="BN190" s="234">
        <f t="shared" si="2307"/>
        <v>0</v>
      </c>
      <c r="BO190" s="220"/>
      <c r="BP190" s="237">
        <f>$H190*BO190</f>
        <v>0</v>
      </c>
      <c r="BU190" s="803"/>
      <c r="BV190" s="804"/>
      <c r="BW190" s="804"/>
      <c r="BX190" s="804"/>
      <c r="BY190" s="804"/>
      <c r="BZ190" s="804"/>
      <c r="CA190" s="805"/>
      <c r="CB190" s="218"/>
      <c r="CC190" s="219"/>
      <c r="CD190" s="234">
        <f t="shared" si="2309"/>
        <v>0</v>
      </c>
      <c r="CE190" s="220"/>
      <c r="CF190" s="234">
        <f t="shared" ref="CF190:CF194" si="2318">$CB190*CE190</f>
        <v>0</v>
      </c>
      <c r="CG190" s="220"/>
      <c r="CH190" s="234">
        <f t="shared" si="2310"/>
        <v>0</v>
      </c>
      <c r="CI190" s="220"/>
      <c r="CJ190" s="234">
        <f t="shared" si="2311"/>
        <v>0</v>
      </c>
      <c r="CK190" s="220"/>
      <c r="CL190" s="234">
        <f t="shared" si="2312"/>
        <v>0</v>
      </c>
      <c r="CM190" s="220"/>
      <c r="CN190" s="234">
        <f t="shared" si="2313"/>
        <v>0</v>
      </c>
      <c r="CO190" s="220"/>
      <c r="CP190" s="234">
        <f t="shared" si="2314"/>
        <v>0</v>
      </c>
      <c r="CQ190" s="220"/>
      <c r="CR190" s="234">
        <f t="shared" si="2315"/>
        <v>0</v>
      </c>
      <c r="CS190" s="220"/>
      <c r="CT190" s="234">
        <f t="shared" si="2316"/>
        <v>0</v>
      </c>
      <c r="CU190" s="220"/>
      <c r="CV190" s="237">
        <f t="shared" si="2317"/>
        <v>0</v>
      </c>
    </row>
    <row r="191" spans="1:101" ht="21" customHeight="1" x14ac:dyDescent="0.55000000000000004">
      <c r="A191" s="803"/>
      <c r="B191" s="804"/>
      <c r="C191" s="804"/>
      <c r="D191" s="804"/>
      <c r="E191" s="804"/>
      <c r="F191" s="804"/>
      <c r="G191" s="805"/>
      <c r="H191" s="218"/>
      <c r="I191" s="219"/>
      <c r="J191" s="234">
        <f t="shared" si="2279"/>
        <v>0</v>
      </c>
      <c r="K191" s="220"/>
      <c r="L191" s="234">
        <f t="shared" ref="L191:L194" si="2319">$H191*K191</f>
        <v>0</v>
      </c>
      <c r="M191" s="220"/>
      <c r="N191" s="234">
        <f t="shared" ref="N191:N194" si="2320">$H191*M191</f>
        <v>0</v>
      </c>
      <c r="O191" s="220"/>
      <c r="P191" s="234">
        <f t="shared" si="2282"/>
        <v>0</v>
      </c>
      <c r="Q191" s="220"/>
      <c r="R191" s="234">
        <f t="shared" si="2283"/>
        <v>0</v>
      </c>
      <c r="S191" s="220"/>
      <c r="T191" s="234">
        <f t="shared" si="2284"/>
        <v>0</v>
      </c>
      <c r="U191" s="220"/>
      <c r="V191" s="234">
        <f t="shared" si="2285"/>
        <v>0</v>
      </c>
      <c r="W191" s="220"/>
      <c r="X191" s="234">
        <f t="shared" si="2286"/>
        <v>0</v>
      </c>
      <c r="Y191" s="220"/>
      <c r="Z191" s="234">
        <f t="shared" ref="Z191:Z194" si="2321">$H191*Y191</f>
        <v>0</v>
      </c>
      <c r="AA191" s="220"/>
      <c r="AB191" s="234">
        <f t="shared" ref="AB191:AB194" si="2322">$H191*AA191</f>
        <v>0</v>
      </c>
      <c r="AC191" s="220"/>
      <c r="AD191" s="234">
        <f t="shared" si="2289"/>
        <v>0</v>
      </c>
      <c r="AE191" s="220"/>
      <c r="AF191" s="234">
        <f t="shared" si="2290"/>
        <v>0</v>
      </c>
      <c r="AG191" s="220"/>
      <c r="AH191" s="234">
        <f t="shared" si="2291"/>
        <v>0</v>
      </c>
      <c r="AI191" s="220"/>
      <c r="AJ191" s="234">
        <f t="shared" si="2292"/>
        <v>0</v>
      </c>
      <c r="AK191" s="220"/>
      <c r="AL191" s="234">
        <f t="shared" si="2293"/>
        <v>0</v>
      </c>
      <c r="AM191" s="219"/>
      <c r="AN191" s="234">
        <f t="shared" si="2294"/>
        <v>0</v>
      </c>
      <c r="AO191" s="220"/>
      <c r="AP191" s="234">
        <f t="shared" ref="AP191:AP194" si="2323">$H191*AO191</f>
        <v>0</v>
      </c>
      <c r="AQ191" s="220"/>
      <c r="AR191" s="234">
        <f t="shared" si="2296"/>
        <v>0</v>
      </c>
      <c r="AS191" s="220"/>
      <c r="AT191" s="234">
        <f t="shared" si="2297"/>
        <v>0</v>
      </c>
      <c r="AU191" s="220"/>
      <c r="AV191" s="234">
        <f t="shared" si="2298"/>
        <v>0</v>
      </c>
      <c r="AW191" s="219"/>
      <c r="AX191" s="234">
        <f t="shared" si="2299"/>
        <v>0</v>
      </c>
      <c r="AY191" s="220"/>
      <c r="AZ191" s="234">
        <f t="shared" ref="AZ191:AZ194" si="2324">$H191*AY191</f>
        <v>0</v>
      </c>
      <c r="BA191" s="220"/>
      <c r="BB191" s="234">
        <f t="shared" si="2301"/>
        <v>0</v>
      </c>
      <c r="BC191" s="220"/>
      <c r="BD191" s="234">
        <f t="shared" si="2302"/>
        <v>0</v>
      </c>
      <c r="BE191" s="220"/>
      <c r="BF191" s="234">
        <f t="shared" si="2303"/>
        <v>0</v>
      </c>
      <c r="BG191" s="220"/>
      <c r="BH191" s="234">
        <f t="shared" si="2304"/>
        <v>0</v>
      </c>
      <c r="BI191" s="220"/>
      <c r="BJ191" s="234">
        <f t="shared" si="2305"/>
        <v>0</v>
      </c>
      <c r="BK191" s="220"/>
      <c r="BL191" s="234">
        <f t="shared" si="2306"/>
        <v>0</v>
      </c>
      <c r="BM191" s="220"/>
      <c r="BN191" s="234">
        <f t="shared" si="2307"/>
        <v>0</v>
      </c>
      <c r="BO191" s="220"/>
      <c r="BP191" s="237">
        <f t="shared" ref="BP191:BP194" si="2325">$H191*BO191</f>
        <v>0</v>
      </c>
      <c r="BU191" s="803"/>
      <c r="BV191" s="804"/>
      <c r="BW191" s="804"/>
      <c r="BX191" s="804"/>
      <c r="BY191" s="804"/>
      <c r="BZ191" s="804"/>
      <c r="CA191" s="805"/>
      <c r="CB191" s="218"/>
      <c r="CC191" s="219"/>
      <c r="CD191" s="234">
        <f t="shared" si="2309"/>
        <v>0</v>
      </c>
      <c r="CE191" s="220"/>
      <c r="CF191" s="234">
        <f t="shared" si="2318"/>
        <v>0</v>
      </c>
      <c r="CG191" s="220"/>
      <c r="CH191" s="234">
        <f t="shared" si="2310"/>
        <v>0</v>
      </c>
      <c r="CI191" s="220"/>
      <c r="CJ191" s="234">
        <f t="shared" si="2311"/>
        <v>0</v>
      </c>
      <c r="CK191" s="220"/>
      <c r="CL191" s="234">
        <f t="shared" si="2312"/>
        <v>0</v>
      </c>
      <c r="CM191" s="220"/>
      <c r="CN191" s="234">
        <f t="shared" si="2313"/>
        <v>0</v>
      </c>
      <c r="CO191" s="220"/>
      <c r="CP191" s="234">
        <f t="shared" si="2314"/>
        <v>0</v>
      </c>
      <c r="CQ191" s="220"/>
      <c r="CR191" s="234">
        <f t="shared" si="2315"/>
        <v>0</v>
      </c>
      <c r="CS191" s="220"/>
      <c r="CT191" s="234">
        <f t="shared" si="2316"/>
        <v>0</v>
      </c>
      <c r="CU191" s="220"/>
      <c r="CV191" s="237">
        <f t="shared" si="2317"/>
        <v>0</v>
      </c>
    </row>
    <row r="192" spans="1:101" ht="21" customHeight="1" x14ac:dyDescent="0.55000000000000004">
      <c r="A192" s="803"/>
      <c r="B192" s="804"/>
      <c r="C192" s="804"/>
      <c r="D192" s="804"/>
      <c r="E192" s="804"/>
      <c r="F192" s="804"/>
      <c r="G192" s="805"/>
      <c r="H192" s="218"/>
      <c r="I192" s="219"/>
      <c r="J192" s="234">
        <f t="shared" si="2279"/>
        <v>0</v>
      </c>
      <c r="K192" s="220"/>
      <c r="L192" s="234">
        <f t="shared" si="2319"/>
        <v>0</v>
      </c>
      <c r="M192" s="220"/>
      <c r="N192" s="234">
        <f t="shared" si="2320"/>
        <v>0</v>
      </c>
      <c r="O192" s="220"/>
      <c r="P192" s="234">
        <f t="shared" si="2282"/>
        <v>0</v>
      </c>
      <c r="Q192" s="220"/>
      <c r="R192" s="234">
        <f t="shared" si="2283"/>
        <v>0</v>
      </c>
      <c r="S192" s="220"/>
      <c r="T192" s="234">
        <f t="shared" si="2284"/>
        <v>0</v>
      </c>
      <c r="U192" s="220"/>
      <c r="V192" s="234">
        <f t="shared" si="2285"/>
        <v>0</v>
      </c>
      <c r="W192" s="220"/>
      <c r="X192" s="234">
        <f t="shared" si="2286"/>
        <v>0</v>
      </c>
      <c r="Y192" s="220"/>
      <c r="Z192" s="234">
        <f t="shared" si="2321"/>
        <v>0</v>
      </c>
      <c r="AA192" s="220"/>
      <c r="AB192" s="234">
        <f t="shared" si="2322"/>
        <v>0</v>
      </c>
      <c r="AC192" s="220"/>
      <c r="AD192" s="234">
        <f t="shared" si="2289"/>
        <v>0</v>
      </c>
      <c r="AE192" s="220"/>
      <c r="AF192" s="234">
        <f t="shared" si="2290"/>
        <v>0</v>
      </c>
      <c r="AG192" s="220"/>
      <c r="AH192" s="234">
        <f t="shared" si="2291"/>
        <v>0</v>
      </c>
      <c r="AI192" s="220"/>
      <c r="AJ192" s="234">
        <f t="shared" si="2292"/>
        <v>0</v>
      </c>
      <c r="AK192" s="220"/>
      <c r="AL192" s="234">
        <f t="shared" si="2293"/>
        <v>0</v>
      </c>
      <c r="AM192" s="219"/>
      <c r="AN192" s="234">
        <f t="shared" si="2294"/>
        <v>0</v>
      </c>
      <c r="AO192" s="220"/>
      <c r="AP192" s="234">
        <f t="shared" si="2323"/>
        <v>0</v>
      </c>
      <c r="AQ192" s="220"/>
      <c r="AR192" s="234">
        <f t="shared" si="2296"/>
        <v>0</v>
      </c>
      <c r="AS192" s="220"/>
      <c r="AT192" s="234">
        <f t="shared" si="2297"/>
        <v>0</v>
      </c>
      <c r="AU192" s="220"/>
      <c r="AV192" s="234">
        <f t="shared" si="2298"/>
        <v>0</v>
      </c>
      <c r="AW192" s="219"/>
      <c r="AX192" s="234">
        <f t="shared" si="2299"/>
        <v>0</v>
      </c>
      <c r="AY192" s="220"/>
      <c r="AZ192" s="234">
        <f t="shared" si="2324"/>
        <v>0</v>
      </c>
      <c r="BA192" s="220"/>
      <c r="BB192" s="234">
        <f t="shared" si="2301"/>
        <v>0</v>
      </c>
      <c r="BC192" s="220"/>
      <c r="BD192" s="234">
        <f t="shared" si="2302"/>
        <v>0</v>
      </c>
      <c r="BE192" s="220"/>
      <c r="BF192" s="234">
        <f t="shared" si="2303"/>
        <v>0</v>
      </c>
      <c r="BG192" s="220"/>
      <c r="BH192" s="234">
        <f t="shared" si="2304"/>
        <v>0</v>
      </c>
      <c r="BI192" s="220"/>
      <c r="BJ192" s="234">
        <f t="shared" si="2305"/>
        <v>0</v>
      </c>
      <c r="BK192" s="220"/>
      <c r="BL192" s="234">
        <f t="shared" si="2306"/>
        <v>0</v>
      </c>
      <c r="BM192" s="220"/>
      <c r="BN192" s="234">
        <f t="shared" si="2307"/>
        <v>0</v>
      </c>
      <c r="BO192" s="220"/>
      <c r="BP192" s="237">
        <f t="shared" si="2325"/>
        <v>0</v>
      </c>
      <c r="BU192" s="803"/>
      <c r="BV192" s="804"/>
      <c r="BW192" s="804"/>
      <c r="BX192" s="804"/>
      <c r="BY192" s="804"/>
      <c r="BZ192" s="804"/>
      <c r="CA192" s="805"/>
      <c r="CB192" s="218"/>
      <c r="CC192" s="219"/>
      <c r="CD192" s="234">
        <f t="shared" si="2309"/>
        <v>0</v>
      </c>
      <c r="CE192" s="220"/>
      <c r="CF192" s="234">
        <f t="shared" si="2318"/>
        <v>0</v>
      </c>
      <c r="CG192" s="220"/>
      <c r="CH192" s="234">
        <f t="shared" si="2310"/>
        <v>0</v>
      </c>
      <c r="CI192" s="220"/>
      <c r="CJ192" s="234">
        <f t="shared" si="2311"/>
        <v>0</v>
      </c>
      <c r="CK192" s="220"/>
      <c r="CL192" s="234">
        <f t="shared" si="2312"/>
        <v>0</v>
      </c>
      <c r="CM192" s="220"/>
      <c r="CN192" s="234">
        <f t="shared" si="2313"/>
        <v>0</v>
      </c>
      <c r="CO192" s="220"/>
      <c r="CP192" s="234">
        <f t="shared" si="2314"/>
        <v>0</v>
      </c>
      <c r="CQ192" s="220"/>
      <c r="CR192" s="234">
        <f t="shared" si="2315"/>
        <v>0</v>
      </c>
      <c r="CS192" s="220"/>
      <c r="CT192" s="234">
        <f t="shared" si="2316"/>
        <v>0</v>
      </c>
      <c r="CU192" s="220"/>
      <c r="CV192" s="237">
        <f t="shared" si="2317"/>
        <v>0</v>
      </c>
    </row>
    <row r="193" spans="1:101" ht="21" customHeight="1" x14ac:dyDescent="0.55000000000000004">
      <c r="A193" s="803"/>
      <c r="B193" s="804"/>
      <c r="C193" s="804"/>
      <c r="D193" s="804"/>
      <c r="E193" s="804"/>
      <c r="F193" s="804"/>
      <c r="G193" s="805"/>
      <c r="H193" s="218"/>
      <c r="I193" s="219"/>
      <c r="J193" s="234">
        <f t="shared" si="2279"/>
        <v>0</v>
      </c>
      <c r="K193" s="220"/>
      <c r="L193" s="234">
        <f t="shared" si="2319"/>
        <v>0</v>
      </c>
      <c r="M193" s="220"/>
      <c r="N193" s="234">
        <f t="shared" si="2320"/>
        <v>0</v>
      </c>
      <c r="O193" s="220"/>
      <c r="P193" s="234">
        <f t="shared" si="2282"/>
        <v>0</v>
      </c>
      <c r="Q193" s="220"/>
      <c r="R193" s="234">
        <f t="shared" si="2283"/>
        <v>0</v>
      </c>
      <c r="S193" s="220"/>
      <c r="T193" s="234">
        <f t="shared" si="2284"/>
        <v>0</v>
      </c>
      <c r="U193" s="220"/>
      <c r="V193" s="234">
        <f t="shared" si="2285"/>
        <v>0</v>
      </c>
      <c r="W193" s="220"/>
      <c r="X193" s="234">
        <f t="shared" si="2286"/>
        <v>0</v>
      </c>
      <c r="Y193" s="220"/>
      <c r="Z193" s="234">
        <f t="shared" si="2321"/>
        <v>0</v>
      </c>
      <c r="AA193" s="220"/>
      <c r="AB193" s="234">
        <f t="shared" si="2322"/>
        <v>0</v>
      </c>
      <c r="AC193" s="220"/>
      <c r="AD193" s="234">
        <f t="shared" si="2289"/>
        <v>0</v>
      </c>
      <c r="AE193" s="220"/>
      <c r="AF193" s="234">
        <f t="shared" si="2290"/>
        <v>0</v>
      </c>
      <c r="AG193" s="220"/>
      <c r="AH193" s="234">
        <f t="shared" si="2291"/>
        <v>0</v>
      </c>
      <c r="AI193" s="220"/>
      <c r="AJ193" s="234">
        <f t="shared" si="2292"/>
        <v>0</v>
      </c>
      <c r="AK193" s="220"/>
      <c r="AL193" s="234">
        <f t="shared" si="2293"/>
        <v>0</v>
      </c>
      <c r="AM193" s="219"/>
      <c r="AN193" s="234">
        <f t="shared" si="2294"/>
        <v>0</v>
      </c>
      <c r="AO193" s="220"/>
      <c r="AP193" s="234">
        <f t="shared" si="2323"/>
        <v>0</v>
      </c>
      <c r="AQ193" s="220"/>
      <c r="AR193" s="234">
        <f t="shared" si="2296"/>
        <v>0</v>
      </c>
      <c r="AS193" s="220"/>
      <c r="AT193" s="234">
        <f t="shared" si="2297"/>
        <v>0</v>
      </c>
      <c r="AU193" s="220"/>
      <c r="AV193" s="234">
        <f t="shared" si="2298"/>
        <v>0</v>
      </c>
      <c r="AW193" s="219"/>
      <c r="AX193" s="234">
        <f t="shared" si="2299"/>
        <v>0</v>
      </c>
      <c r="AY193" s="220"/>
      <c r="AZ193" s="234">
        <f t="shared" si="2324"/>
        <v>0</v>
      </c>
      <c r="BA193" s="220"/>
      <c r="BB193" s="234">
        <f t="shared" si="2301"/>
        <v>0</v>
      </c>
      <c r="BC193" s="220"/>
      <c r="BD193" s="234">
        <f t="shared" si="2302"/>
        <v>0</v>
      </c>
      <c r="BE193" s="220"/>
      <c r="BF193" s="234">
        <f t="shared" si="2303"/>
        <v>0</v>
      </c>
      <c r="BG193" s="220"/>
      <c r="BH193" s="234">
        <f t="shared" si="2304"/>
        <v>0</v>
      </c>
      <c r="BI193" s="220"/>
      <c r="BJ193" s="234">
        <f t="shared" si="2305"/>
        <v>0</v>
      </c>
      <c r="BK193" s="220"/>
      <c r="BL193" s="234">
        <f t="shared" si="2306"/>
        <v>0</v>
      </c>
      <c r="BM193" s="220"/>
      <c r="BN193" s="234">
        <f t="shared" si="2307"/>
        <v>0</v>
      </c>
      <c r="BO193" s="220"/>
      <c r="BP193" s="237">
        <f t="shared" si="2325"/>
        <v>0</v>
      </c>
      <c r="BU193" s="803"/>
      <c r="BV193" s="804"/>
      <c r="BW193" s="804"/>
      <c r="BX193" s="804"/>
      <c r="BY193" s="804"/>
      <c r="BZ193" s="804"/>
      <c r="CA193" s="805"/>
      <c r="CB193" s="218"/>
      <c r="CC193" s="219"/>
      <c r="CD193" s="234">
        <f t="shared" si="2309"/>
        <v>0</v>
      </c>
      <c r="CE193" s="220"/>
      <c r="CF193" s="234">
        <f t="shared" si="2318"/>
        <v>0</v>
      </c>
      <c r="CG193" s="220"/>
      <c r="CH193" s="234">
        <f t="shared" si="2310"/>
        <v>0</v>
      </c>
      <c r="CI193" s="220"/>
      <c r="CJ193" s="234">
        <f t="shared" si="2311"/>
        <v>0</v>
      </c>
      <c r="CK193" s="220"/>
      <c r="CL193" s="234">
        <f t="shared" si="2312"/>
        <v>0</v>
      </c>
      <c r="CM193" s="220"/>
      <c r="CN193" s="234">
        <f t="shared" si="2313"/>
        <v>0</v>
      </c>
      <c r="CO193" s="220"/>
      <c r="CP193" s="234">
        <f t="shared" si="2314"/>
        <v>0</v>
      </c>
      <c r="CQ193" s="220"/>
      <c r="CR193" s="234">
        <f t="shared" si="2315"/>
        <v>0</v>
      </c>
      <c r="CS193" s="220"/>
      <c r="CT193" s="234">
        <f t="shared" si="2316"/>
        <v>0</v>
      </c>
      <c r="CU193" s="220"/>
      <c r="CV193" s="237">
        <f t="shared" si="2317"/>
        <v>0</v>
      </c>
    </row>
    <row r="194" spans="1:101" ht="21" customHeight="1" thickBot="1" x14ac:dyDescent="0.6">
      <c r="A194" s="806"/>
      <c r="B194" s="807"/>
      <c r="C194" s="807"/>
      <c r="D194" s="807"/>
      <c r="E194" s="807"/>
      <c r="F194" s="807"/>
      <c r="G194" s="808"/>
      <c r="H194" s="221"/>
      <c r="I194" s="222"/>
      <c r="J194" s="235">
        <f t="shared" si="2279"/>
        <v>0</v>
      </c>
      <c r="K194" s="223"/>
      <c r="L194" s="235">
        <f t="shared" si="2319"/>
        <v>0</v>
      </c>
      <c r="M194" s="223"/>
      <c r="N194" s="235">
        <f t="shared" si="2320"/>
        <v>0</v>
      </c>
      <c r="O194" s="223"/>
      <c r="P194" s="235">
        <f t="shared" si="2282"/>
        <v>0</v>
      </c>
      <c r="Q194" s="223"/>
      <c r="R194" s="235">
        <f t="shared" si="2283"/>
        <v>0</v>
      </c>
      <c r="S194" s="223"/>
      <c r="T194" s="235">
        <f t="shared" si="2284"/>
        <v>0</v>
      </c>
      <c r="U194" s="223"/>
      <c r="V194" s="235">
        <f t="shared" si="2285"/>
        <v>0</v>
      </c>
      <c r="W194" s="223"/>
      <c r="X194" s="235">
        <f t="shared" si="2286"/>
        <v>0</v>
      </c>
      <c r="Y194" s="223"/>
      <c r="Z194" s="235">
        <f t="shared" si="2321"/>
        <v>0</v>
      </c>
      <c r="AA194" s="223"/>
      <c r="AB194" s="235">
        <f t="shared" si="2322"/>
        <v>0</v>
      </c>
      <c r="AC194" s="223"/>
      <c r="AD194" s="235">
        <f t="shared" si="2289"/>
        <v>0</v>
      </c>
      <c r="AE194" s="223"/>
      <c r="AF194" s="235">
        <f t="shared" si="2290"/>
        <v>0</v>
      </c>
      <c r="AG194" s="223"/>
      <c r="AH194" s="235">
        <f t="shared" si="2291"/>
        <v>0</v>
      </c>
      <c r="AI194" s="223"/>
      <c r="AJ194" s="235">
        <f t="shared" si="2292"/>
        <v>0</v>
      </c>
      <c r="AK194" s="223"/>
      <c r="AL194" s="235">
        <f t="shared" si="2293"/>
        <v>0</v>
      </c>
      <c r="AM194" s="222"/>
      <c r="AN194" s="235">
        <f t="shared" si="2294"/>
        <v>0</v>
      </c>
      <c r="AO194" s="223"/>
      <c r="AP194" s="235">
        <f t="shared" si="2323"/>
        <v>0</v>
      </c>
      <c r="AQ194" s="223"/>
      <c r="AR194" s="235">
        <f t="shared" si="2296"/>
        <v>0</v>
      </c>
      <c r="AS194" s="223"/>
      <c r="AT194" s="235">
        <f t="shared" si="2297"/>
        <v>0</v>
      </c>
      <c r="AU194" s="223"/>
      <c r="AV194" s="235">
        <f t="shared" si="2298"/>
        <v>0</v>
      </c>
      <c r="AW194" s="222"/>
      <c r="AX194" s="235">
        <f t="shared" si="2299"/>
        <v>0</v>
      </c>
      <c r="AY194" s="223"/>
      <c r="AZ194" s="235">
        <f t="shared" si="2324"/>
        <v>0</v>
      </c>
      <c r="BA194" s="223"/>
      <c r="BB194" s="235">
        <f t="shared" si="2301"/>
        <v>0</v>
      </c>
      <c r="BC194" s="223"/>
      <c r="BD194" s="235">
        <f t="shared" si="2302"/>
        <v>0</v>
      </c>
      <c r="BE194" s="223"/>
      <c r="BF194" s="235">
        <f t="shared" si="2303"/>
        <v>0</v>
      </c>
      <c r="BG194" s="223"/>
      <c r="BH194" s="235">
        <f t="shared" si="2304"/>
        <v>0</v>
      </c>
      <c r="BI194" s="223"/>
      <c r="BJ194" s="235">
        <f t="shared" si="2305"/>
        <v>0</v>
      </c>
      <c r="BK194" s="223"/>
      <c r="BL194" s="235">
        <f t="shared" si="2306"/>
        <v>0</v>
      </c>
      <c r="BM194" s="223"/>
      <c r="BN194" s="235">
        <f t="shared" si="2307"/>
        <v>0</v>
      </c>
      <c r="BO194" s="223"/>
      <c r="BP194" s="238">
        <f t="shared" si="2325"/>
        <v>0</v>
      </c>
      <c r="BU194" s="806"/>
      <c r="BV194" s="807"/>
      <c r="BW194" s="807"/>
      <c r="BX194" s="807"/>
      <c r="BY194" s="807"/>
      <c r="BZ194" s="807"/>
      <c r="CA194" s="808"/>
      <c r="CB194" s="221"/>
      <c r="CC194" s="222"/>
      <c r="CD194" s="235">
        <f t="shared" si="2309"/>
        <v>0</v>
      </c>
      <c r="CE194" s="223"/>
      <c r="CF194" s="234">
        <f t="shared" si="2318"/>
        <v>0</v>
      </c>
      <c r="CG194" s="223"/>
      <c r="CH194" s="235">
        <f t="shared" si="2310"/>
        <v>0</v>
      </c>
      <c r="CI194" s="223"/>
      <c r="CJ194" s="235">
        <f t="shared" si="2311"/>
        <v>0</v>
      </c>
      <c r="CK194" s="223"/>
      <c r="CL194" s="235">
        <f t="shared" si="2312"/>
        <v>0</v>
      </c>
      <c r="CM194" s="223"/>
      <c r="CN194" s="235">
        <f t="shared" si="2313"/>
        <v>0</v>
      </c>
      <c r="CO194" s="223"/>
      <c r="CP194" s="235">
        <f t="shared" si="2314"/>
        <v>0</v>
      </c>
      <c r="CQ194" s="223"/>
      <c r="CR194" s="235">
        <f t="shared" si="2315"/>
        <v>0</v>
      </c>
      <c r="CS194" s="223"/>
      <c r="CT194" s="235">
        <f t="shared" si="2316"/>
        <v>0</v>
      </c>
      <c r="CU194" s="223"/>
      <c r="CV194" s="238">
        <f t="shared" si="2317"/>
        <v>0</v>
      </c>
    </row>
    <row r="195" spans="1:101" ht="21" customHeight="1" thickTop="1" x14ac:dyDescent="0.55000000000000004">
      <c r="A195" s="798" t="s">
        <v>284</v>
      </c>
      <c r="B195" s="799"/>
      <c r="C195" s="799"/>
      <c r="D195" s="799"/>
      <c r="E195" s="799"/>
      <c r="F195" s="799"/>
      <c r="G195" s="799"/>
      <c r="H195" s="800"/>
      <c r="I195" s="212"/>
      <c r="J195" s="200">
        <f>SUM(J187:J194)</f>
        <v>0</v>
      </c>
      <c r="K195" s="224"/>
      <c r="L195" s="200">
        <f>SUM(L187:L194)</f>
        <v>0</v>
      </c>
      <c r="M195" s="224"/>
      <c r="N195" s="200">
        <f>SUM(N187:N194)</f>
        <v>0</v>
      </c>
      <c r="O195" s="224"/>
      <c r="P195" s="200">
        <f>SUM(P187:P194)</f>
        <v>0</v>
      </c>
      <c r="Q195" s="224"/>
      <c r="R195" s="200">
        <f>SUM(R187:R194)</f>
        <v>0</v>
      </c>
      <c r="S195" s="225"/>
      <c r="T195" s="200">
        <f>SUM(T187:T194)</f>
        <v>0</v>
      </c>
      <c r="U195" s="225"/>
      <c r="V195" s="200">
        <f>SUM(V187:V194)</f>
        <v>0</v>
      </c>
      <c r="W195" s="224"/>
      <c r="X195" s="200">
        <f>SUM(X187:X194)</f>
        <v>0</v>
      </c>
      <c r="Y195" s="224"/>
      <c r="Z195" s="200">
        <f>SUM(Z187:Z194)</f>
        <v>0</v>
      </c>
      <c r="AA195" s="224"/>
      <c r="AB195" s="200">
        <f>SUM(AB187:AB194)</f>
        <v>0</v>
      </c>
      <c r="AC195" s="224"/>
      <c r="AD195" s="200">
        <f>SUM(AD187:AD194)</f>
        <v>0</v>
      </c>
      <c r="AE195" s="224"/>
      <c r="AF195" s="200">
        <f>SUM(AF187:AF194)</f>
        <v>0</v>
      </c>
      <c r="AG195" s="225"/>
      <c r="AH195" s="200">
        <f>SUM(AH187:AH194)</f>
        <v>0</v>
      </c>
      <c r="AI195" s="225"/>
      <c r="AJ195" s="200">
        <f>SUM(AJ187:AJ194)</f>
        <v>0</v>
      </c>
      <c r="AK195" s="224"/>
      <c r="AL195" s="200">
        <f>SUM(AL187:AL194)</f>
        <v>0</v>
      </c>
      <c r="AM195" s="212"/>
      <c r="AN195" s="200">
        <f>SUM(AN187:AN194)</f>
        <v>0</v>
      </c>
      <c r="AO195" s="224"/>
      <c r="AP195" s="200">
        <f>SUM(AP187:AP194)</f>
        <v>0</v>
      </c>
      <c r="AQ195" s="224"/>
      <c r="AR195" s="200">
        <f>SUM(AR187:AR194)</f>
        <v>0</v>
      </c>
      <c r="AS195" s="224"/>
      <c r="AT195" s="200">
        <f>SUM(AT187:AT194)</f>
        <v>0</v>
      </c>
      <c r="AU195" s="225"/>
      <c r="AV195" s="200">
        <f>SUM(AV187:AV194)</f>
        <v>0</v>
      </c>
      <c r="AW195" s="212"/>
      <c r="AX195" s="200">
        <f>SUM(AX187:AX194)</f>
        <v>0</v>
      </c>
      <c r="AY195" s="224"/>
      <c r="AZ195" s="200">
        <f>SUM(AZ187:AZ194)</f>
        <v>0</v>
      </c>
      <c r="BA195" s="224"/>
      <c r="BB195" s="200">
        <f>SUM(BB187:BB194)</f>
        <v>0</v>
      </c>
      <c r="BC195" s="224"/>
      <c r="BD195" s="200">
        <f>SUM(BD187:BD194)</f>
        <v>0</v>
      </c>
      <c r="BE195" s="225"/>
      <c r="BF195" s="200">
        <f>SUM(BF187:BF194)</f>
        <v>0</v>
      </c>
      <c r="BG195" s="225"/>
      <c r="BH195" s="200">
        <f>SUM(BH187:BH194)</f>
        <v>0</v>
      </c>
      <c r="BI195" s="224"/>
      <c r="BJ195" s="200">
        <f>SUM(BJ187:BJ194)</f>
        <v>0</v>
      </c>
      <c r="BK195" s="225"/>
      <c r="BL195" s="200">
        <f>SUM(BL187:BL194)</f>
        <v>0</v>
      </c>
      <c r="BM195" s="225"/>
      <c r="BN195" s="200">
        <f>SUM(BN187:BN194)</f>
        <v>0</v>
      </c>
      <c r="BO195" s="225"/>
      <c r="BP195" s="201">
        <f>SUM(BP187:BP194)</f>
        <v>0</v>
      </c>
      <c r="BU195" s="798" t="s">
        <v>284</v>
      </c>
      <c r="BV195" s="799"/>
      <c r="BW195" s="799"/>
      <c r="BX195" s="799"/>
      <c r="BY195" s="799"/>
      <c r="BZ195" s="799"/>
      <c r="CA195" s="799"/>
      <c r="CB195" s="800"/>
      <c r="CC195" s="212"/>
      <c r="CD195" s="200">
        <f>SUM(CD187:CD194)</f>
        <v>20000</v>
      </c>
      <c r="CE195" s="224"/>
      <c r="CF195" s="200">
        <f>SUM(CF187:CF194)</f>
        <v>10000</v>
      </c>
      <c r="CG195" s="224"/>
      <c r="CH195" s="200">
        <f>SUM(CH187:CH194)</f>
        <v>10000</v>
      </c>
      <c r="CI195" s="224"/>
      <c r="CJ195" s="200">
        <f>SUM(CJ187:CJ194)</f>
        <v>10000</v>
      </c>
      <c r="CK195" s="225"/>
      <c r="CL195" s="200">
        <f>SUM(CL187:CL194)</f>
        <v>0</v>
      </c>
      <c r="CM195" s="225"/>
      <c r="CN195" s="200">
        <f>SUM(CN187:CN194)</f>
        <v>10000</v>
      </c>
      <c r="CO195" s="224"/>
      <c r="CP195" s="200">
        <f>SUM(CP187:CP194)</f>
        <v>0</v>
      </c>
      <c r="CQ195" s="225"/>
      <c r="CR195" s="200">
        <f>SUM(CR187:CR194)</f>
        <v>0</v>
      </c>
      <c r="CS195" s="225"/>
      <c r="CT195" s="200">
        <f>SUM(CT187:CT194)</f>
        <v>0</v>
      </c>
      <c r="CU195" s="225"/>
      <c r="CV195" s="201">
        <f>SUM(CV187:CV194)</f>
        <v>0</v>
      </c>
    </row>
    <row r="196" spans="1:101" ht="13.5" customHeight="1" x14ac:dyDescent="0.55000000000000004">
      <c r="A196" s="178"/>
      <c r="B196" s="178"/>
      <c r="C196" s="178"/>
      <c r="D196" s="178"/>
      <c r="E196" s="178"/>
      <c r="F196" s="178"/>
      <c r="G196" s="178"/>
      <c r="H196" s="178"/>
      <c r="I196" s="178"/>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8"/>
      <c r="AN196" s="177"/>
      <c r="AO196" s="177"/>
      <c r="AP196" s="177"/>
      <c r="AQ196" s="177"/>
      <c r="AR196" s="177"/>
      <c r="AS196" s="177"/>
      <c r="AT196" s="177"/>
      <c r="AU196" s="177"/>
      <c r="AV196" s="177"/>
      <c r="AW196" s="178"/>
      <c r="AX196" s="177"/>
      <c r="AY196" s="177"/>
      <c r="AZ196" s="177"/>
      <c r="BA196" s="177"/>
      <c r="BB196" s="177"/>
      <c r="BC196" s="177"/>
      <c r="BD196" s="177"/>
      <c r="BE196" s="177"/>
      <c r="BF196" s="177"/>
      <c r="BG196" s="177"/>
      <c r="BH196" s="177"/>
      <c r="BI196" s="177"/>
      <c r="BJ196" s="177"/>
      <c r="BK196" s="177"/>
      <c r="BL196" s="177"/>
      <c r="BM196" s="177"/>
      <c r="BN196" s="177"/>
      <c r="BO196" s="177"/>
      <c r="BP196" s="187"/>
      <c r="BQ196" s="184"/>
      <c r="BU196" s="178"/>
      <c r="BV196" s="178"/>
      <c r="BW196" s="178"/>
      <c r="BX196" s="178"/>
      <c r="BY196" s="178"/>
      <c r="BZ196" s="178"/>
      <c r="CA196" s="178"/>
      <c r="CB196" s="178"/>
      <c r="CC196" s="178"/>
      <c r="CD196" s="177"/>
      <c r="CE196" s="177"/>
      <c r="CF196" s="177"/>
      <c r="CG196" s="177"/>
      <c r="CH196" s="177"/>
      <c r="CI196" s="177"/>
      <c r="CJ196" s="177"/>
      <c r="CK196" s="177"/>
      <c r="CL196" s="177"/>
      <c r="CM196" s="177"/>
      <c r="CN196" s="177"/>
      <c r="CO196" s="177"/>
      <c r="CP196" s="177"/>
      <c r="CQ196" s="177"/>
      <c r="CR196" s="177"/>
      <c r="CS196" s="177"/>
      <c r="CT196" s="177"/>
      <c r="CU196" s="177"/>
      <c r="CV196" s="187"/>
      <c r="CW196" s="184"/>
    </row>
    <row r="197" spans="1:101" ht="24" customHeight="1" x14ac:dyDescent="0.55000000000000004">
      <c r="A197" s="809" t="s">
        <v>285</v>
      </c>
      <c r="B197" s="809"/>
      <c r="C197" s="809"/>
      <c r="D197" s="809"/>
      <c r="E197" s="809"/>
      <c r="F197" s="809"/>
      <c r="G197" s="809"/>
      <c r="H197" s="809"/>
      <c r="I197" s="820">
        <f>J183+J195</f>
        <v>0</v>
      </c>
      <c r="J197" s="821"/>
      <c r="K197" s="819">
        <f>L183+L195</f>
        <v>0</v>
      </c>
      <c r="L197" s="820"/>
      <c r="M197" s="819">
        <f>N183+N195</f>
        <v>0</v>
      </c>
      <c r="N197" s="820"/>
      <c r="O197" s="819">
        <f>P183+P195</f>
        <v>0</v>
      </c>
      <c r="P197" s="820"/>
      <c r="Q197" s="819">
        <f>R183+R195</f>
        <v>0</v>
      </c>
      <c r="R197" s="820"/>
      <c r="S197" s="819">
        <f>T183+T195</f>
        <v>0</v>
      </c>
      <c r="T197" s="820"/>
      <c r="U197" s="819">
        <f>V183+V195</f>
        <v>0</v>
      </c>
      <c r="V197" s="820"/>
      <c r="W197" s="819">
        <f>X183+X195</f>
        <v>0</v>
      </c>
      <c r="X197" s="820"/>
      <c r="Y197" s="819">
        <f>Z183+Z195</f>
        <v>0</v>
      </c>
      <c r="Z197" s="820"/>
      <c r="AA197" s="819">
        <f>AB183+AB195</f>
        <v>0</v>
      </c>
      <c r="AB197" s="820"/>
      <c r="AC197" s="819">
        <f>AD183+AD195</f>
        <v>0</v>
      </c>
      <c r="AD197" s="820"/>
      <c r="AE197" s="819">
        <f>AF183+AF195</f>
        <v>0</v>
      </c>
      <c r="AF197" s="820"/>
      <c r="AG197" s="819">
        <f>AH183+AH195</f>
        <v>0</v>
      </c>
      <c r="AH197" s="820"/>
      <c r="AI197" s="819">
        <f>AJ183+AJ195</f>
        <v>0</v>
      </c>
      <c r="AJ197" s="820"/>
      <c r="AK197" s="819">
        <f>AL183+AL195</f>
        <v>0</v>
      </c>
      <c r="AL197" s="820"/>
      <c r="AM197" s="820">
        <f>AN183+AN195</f>
        <v>0</v>
      </c>
      <c r="AN197" s="821"/>
      <c r="AO197" s="819">
        <f>AP183+AP195</f>
        <v>0</v>
      </c>
      <c r="AP197" s="820"/>
      <c r="AQ197" s="819">
        <f>AR183+AR195</f>
        <v>0</v>
      </c>
      <c r="AR197" s="820"/>
      <c r="AS197" s="819">
        <f>AT183+AT195</f>
        <v>0</v>
      </c>
      <c r="AT197" s="820"/>
      <c r="AU197" s="819">
        <f>AV183+AV195</f>
        <v>0</v>
      </c>
      <c r="AV197" s="820"/>
      <c r="AW197" s="820">
        <f>AX183+AX195</f>
        <v>0</v>
      </c>
      <c r="AX197" s="821"/>
      <c r="AY197" s="819">
        <f>AZ183+AZ195</f>
        <v>0</v>
      </c>
      <c r="AZ197" s="820"/>
      <c r="BA197" s="819">
        <f>BB183+BB195</f>
        <v>0</v>
      </c>
      <c r="BB197" s="820"/>
      <c r="BC197" s="819">
        <f>BD183+BD195</f>
        <v>0</v>
      </c>
      <c r="BD197" s="820"/>
      <c r="BE197" s="819">
        <f>BF183+BF195</f>
        <v>0</v>
      </c>
      <c r="BF197" s="820"/>
      <c r="BG197" s="819">
        <f>BH183+BH195</f>
        <v>0</v>
      </c>
      <c r="BH197" s="820"/>
      <c r="BI197" s="819">
        <f>BJ183+BJ195</f>
        <v>0</v>
      </c>
      <c r="BJ197" s="820"/>
      <c r="BK197" s="819">
        <f>BL183+BL195</f>
        <v>0</v>
      </c>
      <c r="BL197" s="820"/>
      <c r="BM197" s="819">
        <f>BN183+BN195</f>
        <v>0</v>
      </c>
      <c r="BN197" s="820"/>
      <c r="BO197" s="819">
        <f>BP183+BP195</f>
        <v>0</v>
      </c>
      <c r="BP197" s="821"/>
      <c r="BU197" s="809" t="s">
        <v>285</v>
      </c>
      <c r="BV197" s="809"/>
      <c r="BW197" s="809"/>
      <c r="BX197" s="809"/>
      <c r="BY197" s="809"/>
      <c r="BZ197" s="809"/>
      <c r="CA197" s="809"/>
      <c r="CB197" s="809"/>
      <c r="CC197" s="820">
        <f>CD183+CD195</f>
        <v>20000</v>
      </c>
      <c r="CD197" s="821"/>
      <c r="CE197" s="819">
        <f>CF183+CF195</f>
        <v>10000</v>
      </c>
      <c r="CF197" s="820"/>
      <c r="CG197" s="819">
        <f>CH183+CH195</f>
        <v>10000</v>
      </c>
      <c r="CH197" s="820"/>
      <c r="CI197" s="819">
        <f>CJ183+CJ195</f>
        <v>10000</v>
      </c>
      <c r="CJ197" s="820"/>
      <c r="CK197" s="819">
        <f>CL183+CL195</f>
        <v>0</v>
      </c>
      <c r="CL197" s="820"/>
      <c r="CM197" s="819">
        <f>CN183+CN195</f>
        <v>10000</v>
      </c>
      <c r="CN197" s="820"/>
      <c r="CO197" s="819">
        <f>CP183+CP195</f>
        <v>0</v>
      </c>
      <c r="CP197" s="820"/>
      <c r="CQ197" s="819">
        <f>CR183+CR195</f>
        <v>0</v>
      </c>
      <c r="CR197" s="820"/>
      <c r="CS197" s="819">
        <f>CT183+CT195</f>
        <v>0</v>
      </c>
      <c r="CT197" s="820"/>
      <c r="CU197" s="819">
        <f>CV183+CV195</f>
        <v>0</v>
      </c>
      <c r="CV197" s="821"/>
    </row>
  </sheetData>
  <sheetProtection algorithmName="SHA-512" hashValue="RolzgVwOHr5ijBkk1yDAM72G/8+Tvx2lZhOvdd6Eb0Wabd0RcPqUso2js2GIWRE1XBobuqWJ/vyC1e0bGQztuA==" saltValue="gLQG7Z2MuxXaONHD10+v3w==" spinCount="100000" sheet="1" objects="1" scenarios="1"/>
  <mergeCells count="2192">
    <mergeCell ref="A2:BQ2"/>
    <mergeCell ref="BU2:CW2"/>
    <mergeCell ref="A8:G8"/>
    <mergeCell ref="I8:J8"/>
    <mergeCell ref="K8:L8"/>
    <mergeCell ref="W8:X8"/>
    <mergeCell ref="BC8:BD8"/>
    <mergeCell ref="BE8:BF8"/>
    <mergeCell ref="BG8:BH8"/>
    <mergeCell ref="BI8:BJ8"/>
    <mergeCell ref="CS8:CT8"/>
    <mergeCell ref="CU8:CV8"/>
    <mergeCell ref="A10:G10"/>
    <mergeCell ref="I10:J10"/>
    <mergeCell ref="K10:L10"/>
    <mergeCell ref="W10:X10"/>
    <mergeCell ref="BC10:BD10"/>
    <mergeCell ref="BE10:BF10"/>
    <mergeCell ref="BG10:BH10"/>
    <mergeCell ref="BI10:BJ10"/>
    <mergeCell ref="CG8:CH8"/>
    <mergeCell ref="CI8:CJ8"/>
    <mergeCell ref="CK8:CL8"/>
    <mergeCell ref="CM8:CN8"/>
    <mergeCell ref="CO8:CP8"/>
    <mergeCell ref="CQ8:CR8"/>
    <mergeCell ref="BK8:BL8"/>
    <mergeCell ref="BM8:BN8"/>
    <mergeCell ref="BO8:BP8"/>
    <mergeCell ref="BU8:CA8"/>
    <mergeCell ref="CC8:CD8"/>
    <mergeCell ref="CE8:CF8"/>
    <mergeCell ref="CS10:CT10"/>
    <mergeCell ref="CU10:CV10"/>
    <mergeCell ref="A11:G11"/>
    <mergeCell ref="I11:J11"/>
    <mergeCell ref="K11:L11"/>
    <mergeCell ref="W11:X11"/>
    <mergeCell ref="BC11:BD11"/>
    <mergeCell ref="BE11:BF11"/>
    <mergeCell ref="BG11:BH11"/>
    <mergeCell ref="BI11:BJ11"/>
    <mergeCell ref="CG10:CH10"/>
    <mergeCell ref="CI10:CJ10"/>
    <mergeCell ref="CK10:CL10"/>
    <mergeCell ref="CM10:CN10"/>
    <mergeCell ref="CO10:CP10"/>
    <mergeCell ref="CQ10:CR10"/>
    <mergeCell ref="BK10:BL10"/>
    <mergeCell ref="BM10:BN10"/>
    <mergeCell ref="BO10:BP10"/>
    <mergeCell ref="BU10:CA10"/>
    <mergeCell ref="CC10:CD10"/>
    <mergeCell ref="CE10:CF10"/>
    <mergeCell ref="CS11:CT11"/>
    <mergeCell ref="CU11:CV11"/>
    <mergeCell ref="AC10:AD10"/>
    <mergeCell ref="AE10:AF10"/>
    <mergeCell ref="AG10:AH10"/>
    <mergeCell ref="AI10:AJ10"/>
    <mergeCell ref="AK10:AL10"/>
    <mergeCell ref="A12:G12"/>
    <mergeCell ref="I12:J12"/>
    <mergeCell ref="K12:L12"/>
    <mergeCell ref="W12:X12"/>
    <mergeCell ref="BC12:BD12"/>
    <mergeCell ref="BE12:BF12"/>
    <mergeCell ref="BG12:BH12"/>
    <mergeCell ref="BI12:BJ12"/>
    <mergeCell ref="CG11:CH11"/>
    <mergeCell ref="CI11:CJ11"/>
    <mergeCell ref="CK11:CL11"/>
    <mergeCell ref="CM11:CN11"/>
    <mergeCell ref="CO11:CP11"/>
    <mergeCell ref="CQ11:CR11"/>
    <mergeCell ref="BK11:BL11"/>
    <mergeCell ref="BM11:BN11"/>
    <mergeCell ref="BO11:BP11"/>
    <mergeCell ref="BU11:CA11"/>
    <mergeCell ref="CC11:CD11"/>
    <mergeCell ref="CE11:CF11"/>
    <mergeCell ref="AI12:AJ12"/>
    <mergeCell ref="AK12:AL12"/>
    <mergeCell ref="AC11:AD11"/>
    <mergeCell ref="AE11:AF11"/>
    <mergeCell ref="AG11:AH11"/>
    <mergeCell ref="AI11:AJ11"/>
    <mergeCell ref="AK11:AL11"/>
    <mergeCell ref="Y11:Z11"/>
    <mergeCell ref="AA11:AB11"/>
    <mergeCell ref="Y12:Z12"/>
    <mergeCell ref="AA12:AB12"/>
    <mergeCell ref="CS12:CT12"/>
    <mergeCell ref="CU12:CV12"/>
    <mergeCell ref="A13:G13"/>
    <mergeCell ref="I13:J13"/>
    <mergeCell ref="K13:L13"/>
    <mergeCell ref="W13:X13"/>
    <mergeCell ref="BC13:BD13"/>
    <mergeCell ref="BE13:BF13"/>
    <mergeCell ref="BG13:BH13"/>
    <mergeCell ref="BI13:BJ13"/>
    <mergeCell ref="CG12:CH12"/>
    <mergeCell ref="CI12:CJ12"/>
    <mergeCell ref="CK12:CL12"/>
    <mergeCell ref="CM12:CN12"/>
    <mergeCell ref="CO12:CP12"/>
    <mergeCell ref="CQ12:CR12"/>
    <mergeCell ref="BK12:BL12"/>
    <mergeCell ref="BM12:BN12"/>
    <mergeCell ref="BO12:BP12"/>
    <mergeCell ref="BU12:CA12"/>
    <mergeCell ref="CC12:CD12"/>
    <mergeCell ref="CE12:CF12"/>
    <mergeCell ref="CS13:CT13"/>
    <mergeCell ref="CU13:CV13"/>
    <mergeCell ref="AC13:AD13"/>
    <mergeCell ref="AE13:AF13"/>
    <mergeCell ref="AG13:AH13"/>
    <mergeCell ref="AI13:AJ13"/>
    <mergeCell ref="AK13:AL13"/>
    <mergeCell ref="AC12:AD12"/>
    <mergeCell ref="AE12:AF12"/>
    <mergeCell ref="AG12:AH12"/>
    <mergeCell ref="A14:A34"/>
    <mergeCell ref="B14:B23"/>
    <mergeCell ref="C14:G14"/>
    <mergeCell ref="I14:J14"/>
    <mergeCell ref="K14:L14"/>
    <mergeCell ref="W14:X14"/>
    <mergeCell ref="BC14:BD14"/>
    <mergeCell ref="BE14:BF14"/>
    <mergeCell ref="CG13:CH13"/>
    <mergeCell ref="CI13:CJ13"/>
    <mergeCell ref="CK13:CL13"/>
    <mergeCell ref="CM13:CN13"/>
    <mergeCell ref="CO13:CP13"/>
    <mergeCell ref="CQ13:CR13"/>
    <mergeCell ref="BK13:BL13"/>
    <mergeCell ref="BM13:BN13"/>
    <mergeCell ref="BO13:BP13"/>
    <mergeCell ref="BU13:CA13"/>
    <mergeCell ref="CC13:CD13"/>
    <mergeCell ref="CE13:CF13"/>
    <mergeCell ref="CK14:CL14"/>
    <mergeCell ref="CM14:CN14"/>
    <mergeCell ref="CO14:CP14"/>
    <mergeCell ref="CQ14:CR14"/>
    <mergeCell ref="CG15:CH15"/>
    <mergeCell ref="CI15:CJ15"/>
    <mergeCell ref="C15:G15"/>
    <mergeCell ref="I15:J15"/>
    <mergeCell ref="K15:L15"/>
    <mergeCell ref="W15:X15"/>
    <mergeCell ref="BC15:BD15"/>
    <mergeCell ref="BE15:BF15"/>
    <mergeCell ref="CS14:CT14"/>
    <mergeCell ref="CU14:CV14"/>
    <mergeCell ref="BV14:BV23"/>
    <mergeCell ref="BW14:CA14"/>
    <mergeCell ref="CC14:CD14"/>
    <mergeCell ref="CE14:CF14"/>
    <mergeCell ref="CG14:CH14"/>
    <mergeCell ref="CI14:CJ14"/>
    <mergeCell ref="CC16:CD16"/>
    <mergeCell ref="CE16:CF16"/>
    <mergeCell ref="CG16:CH16"/>
    <mergeCell ref="CI16:CJ16"/>
    <mergeCell ref="BG14:BH14"/>
    <mergeCell ref="BI14:BJ14"/>
    <mergeCell ref="BK14:BL14"/>
    <mergeCell ref="BM14:BN14"/>
    <mergeCell ref="BO14:BP14"/>
    <mergeCell ref="BU14:BU34"/>
    <mergeCell ref="BG15:BH15"/>
    <mergeCell ref="BI15:BJ15"/>
    <mergeCell ref="BK15:BL15"/>
    <mergeCell ref="BM15:BN15"/>
    <mergeCell ref="CK15:CL15"/>
    <mergeCell ref="CM15:CN15"/>
    <mergeCell ref="CO15:CP15"/>
    <mergeCell ref="CQ15:CR15"/>
    <mergeCell ref="CS15:CT15"/>
    <mergeCell ref="CU15:CV15"/>
    <mergeCell ref="BO15:BP15"/>
    <mergeCell ref="BW15:CA15"/>
    <mergeCell ref="CC15:CD15"/>
    <mergeCell ref="CE15:CF15"/>
    <mergeCell ref="AM15:AN15"/>
    <mergeCell ref="AO15:AP15"/>
    <mergeCell ref="AQ15:AR15"/>
    <mergeCell ref="AS15:AT15"/>
    <mergeCell ref="CK16:CL16"/>
    <mergeCell ref="CM16:CN16"/>
    <mergeCell ref="CO16:CP16"/>
    <mergeCell ref="CQ16:CR16"/>
    <mergeCell ref="CS16:CT16"/>
    <mergeCell ref="CU16:CV16"/>
    <mergeCell ref="BG16:BH16"/>
    <mergeCell ref="BI16:BJ16"/>
    <mergeCell ref="BK16:BL16"/>
    <mergeCell ref="BM16:BN16"/>
    <mergeCell ref="BO16:BP16"/>
    <mergeCell ref="BW16:CA16"/>
    <mergeCell ref="C16:G16"/>
    <mergeCell ref="I16:J16"/>
    <mergeCell ref="K16:L16"/>
    <mergeCell ref="W16:X16"/>
    <mergeCell ref="BC16:BD16"/>
    <mergeCell ref="BE16:BF16"/>
    <mergeCell ref="AW16:AX16"/>
    <mergeCell ref="AY16:AZ16"/>
    <mergeCell ref="BA16:BB16"/>
    <mergeCell ref="AU15:AV15"/>
    <mergeCell ref="AM16:AN16"/>
    <mergeCell ref="AO16:AP16"/>
    <mergeCell ref="AQ16:AR16"/>
    <mergeCell ref="AS16:AT16"/>
    <mergeCell ref="AU16:AV16"/>
    <mergeCell ref="CO17:CP17"/>
    <mergeCell ref="CQ17:CR17"/>
    <mergeCell ref="CS17:CT17"/>
    <mergeCell ref="CU17:CV17"/>
    <mergeCell ref="C18:G18"/>
    <mergeCell ref="I18:J18"/>
    <mergeCell ref="K18:L18"/>
    <mergeCell ref="W18:X18"/>
    <mergeCell ref="BC18:BD18"/>
    <mergeCell ref="BE18:BF18"/>
    <mergeCell ref="CC17:CD17"/>
    <mergeCell ref="CE17:CF17"/>
    <mergeCell ref="CG17:CH17"/>
    <mergeCell ref="CI17:CJ17"/>
    <mergeCell ref="CK17:CL17"/>
    <mergeCell ref="CM17:CN17"/>
    <mergeCell ref="BG17:BH17"/>
    <mergeCell ref="BI17:BJ17"/>
    <mergeCell ref="BK17:BL17"/>
    <mergeCell ref="BM17:BN17"/>
    <mergeCell ref="BO17:BP17"/>
    <mergeCell ref="BW17:CA17"/>
    <mergeCell ref="C17:G17"/>
    <mergeCell ref="I17:J17"/>
    <mergeCell ref="K17:L17"/>
    <mergeCell ref="W17:X17"/>
    <mergeCell ref="BC17:BD17"/>
    <mergeCell ref="BE17:BF17"/>
    <mergeCell ref="AW17:AX17"/>
    <mergeCell ref="AY17:AZ17"/>
    <mergeCell ref="BA17:BB17"/>
    <mergeCell ref="AM17:AN17"/>
    <mergeCell ref="CO18:CP18"/>
    <mergeCell ref="CQ18:CR18"/>
    <mergeCell ref="CS18:CT18"/>
    <mergeCell ref="CU18:CV18"/>
    <mergeCell ref="C19:G19"/>
    <mergeCell ref="I19:J19"/>
    <mergeCell ref="K19:L19"/>
    <mergeCell ref="W19:X19"/>
    <mergeCell ref="BC19:BD19"/>
    <mergeCell ref="BE19:BF19"/>
    <mergeCell ref="CC18:CD18"/>
    <mergeCell ref="CE18:CF18"/>
    <mergeCell ref="CG18:CH18"/>
    <mergeCell ref="CI18:CJ18"/>
    <mergeCell ref="CK18:CL18"/>
    <mergeCell ref="CM18:CN18"/>
    <mergeCell ref="BG18:BH18"/>
    <mergeCell ref="BI18:BJ18"/>
    <mergeCell ref="BK18:BL18"/>
    <mergeCell ref="BM18:BN18"/>
    <mergeCell ref="BO18:BP18"/>
    <mergeCell ref="BW18:CA18"/>
    <mergeCell ref="CO19:CP19"/>
    <mergeCell ref="CQ19:CR19"/>
    <mergeCell ref="CS19:CT19"/>
    <mergeCell ref="CU19:CV19"/>
    <mergeCell ref="AC18:AD18"/>
    <mergeCell ref="AE18:AF18"/>
    <mergeCell ref="AG18:AH18"/>
    <mergeCell ref="AI18:AJ18"/>
    <mergeCell ref="AK18:AL18"/>
    <mergeCell ref="AW18:AX18"/>
    <mergeCell ref="C20:G20"/>
    <mergeCell ref="I20:J20"/>
    <mergeCell ref="K20:L20"/>
    <mergeCell ref="W20:X20"/>
    <mergeCell ref="BC20:BD20"/>
    <mergeCell ref="BE20:BF20"/>
    <mergeCell ref="CC19:CD19"/>
    <mergeCell ref="CE19:CF19"/>
    <mergeCell ref="CG19:CH19"/>
    <mergeCell ref="CI19:CJ19"/>
    <mergeCell ref="CK19:CL19"/>
    <mergeCell ref="CM19:CN19"/>
    <mergeCell ref="BG19:BH19"/>
    <mergeCell ref="BI19:BJ19"/>
    <mergeCell ref="BK19:BL19"/>
    <mergeCell ref="BM19:BN19"/>
    <mergeCell ref="BO19:BP19"/>
    <mergeCell ref="BW19:CA19"/>
    <mergeCell ref="AC19:AD19"/>
    <mergeCell ref="AE19:AF19"/>
    <mergeCell ref="AG19:AH19"/>
    <mergeCell ref="AI19:AJ19"/>
    <mergeCell ref="AK19:AL19"/>
    <mergeCell ref="AM19:AN19"/>
    <mergeCell ref="AO19:AP19"/>
    <mergeCell ref="AQ19:AR19"/>
    <mergeCell ref="AS19:AT19"/>
    <mergeCell ref="AU19:AV19"/>
    <mergeCell ref="AO20:AP20"/>
    <mergeCell ref="AQ20:AR20"/>
    <mergeCell ref="AS20:AT20"/>
    <mergeCell ref="AU20:AV20"/>
    <mergeCell ref="CO20:CP20"/>
    <mergeCell ref="CQ20:CR20"/>
    <mergeCell ref="CS20:CT20"/>
    <mergeCell ref="CU20:CV20"/>
    <mergeCell ref="C21:G21"/>
    <mergeCell ref="I21:J21"/>
    <mergeCell ref="K21:L21"/>
    <mergeCell ref="W21:X21"/>
    <mergeCell ref="BC21:BD21"/>
    <mergeCell ref="BE21:BF21"/>
    <mergeCell ref="CC20:CD20"/>
    <mergeCell ref="CE20:CF20"/>
    <mergeCell ref="CG20:CH20"/>
    <mergeCell ref="CI20:CJ20"/>
    <mergeCell ref="CK20:CL20"/>
    <mergeCell ref="CM20:CN20"/>
    <mergeCell ref="BG20:BH20"/>
    <mergeCell ref="BI20:BJ20"/>
    <mergeCell ref="BK20:BL20"/>
    <mergeCell ref="BM20:BN20"/>
    <mergeCell ref="BO20:BP20"/>
    <mergeCell ref="BW20:CA20"/>
    <mergeCell ref="CO21:CP21"/>
    <mergeCell ref="CQ21:CR21"/>
    <mergeCell ref="CS21:CT21"/>
    <mergeCell ref="CU21:CV21"/>
    <mergeCell ref="AC20:AD20"/>
    <mergeCell ref="AE20:AF20"/>
    <mergeCell ref="AG20:AH20"/>
    <mergeCell ref="AI20:AJ20"/>
    <mergeCell ref="AK20:AL20"/>
    <mergeCell ref="AM20:AN20"/>
    <mergeCell ref="I22:J22"/>
    <mergeCell ref="K22:L22"/>
    <mergeCell ref="W22:X22"/>
    <mergeCell ref="BC22:BD22"/>
    <mergeCell ref="BE22:BF22"/>
    <mergeCell ref="CC21:CD21"/>
    <mergeCell ref="CE21:CF21"/>
    <mergeCell ref="CG21:CH21"/>
    <mergeCell ref="CI21:CJ21"/>
    <mergeCell ref="CK21:CL21"/>
    <mergeCell ref="CM21:CN21"/>
    <mergeCell ref="BG21:BH21"/>
    <mergeCell ref="BI21:BJ21"/>
    <mergeCell ref="BK21:BL21"/>
    <mergeCell ref="BM21:BN21"/>
    <mergeCell ref="BO21:BP21"/>
    <mergeCell ref="BW21:CA21"/>
    <mergeCell ref="AC21:AD21"/>
    <mergeCell ref="AE21:AF21"/>
    <mergeCell ref="AG21:AH21"/>
    <mergeCell ref="AI21:AJ21"/>
    <mergeCell ref="AK21:AL21"/>
    <mergeCell ref="CO22:CP22"/>
    <mergeCell ref="CQ22:CR22"/>
    <mergeCell ref="CS22:CT22"/>
    <mergeCell ref="CU22:CV22"/>
    <mergeCell ref="C23:G23"/>
    <mergeCell ref="I23:J23"/>
    <mergeCell ref="K23:L23"/>
    <mergeCell ref="W23:X23"/>
    <mergeCell ref="BC23:BD23"/>
    <mergeCell ref="BE23:BF23"/>
    <mergeCell ref="CC22:CD22"/>
    <mergeCell ref="CE22:CF22"/>
    <mergeCell ref="CG22:CH22"/>
    <mergeCell ref="CI22:CJ22"/>
    <mergeCell ref="CK22:CL22"/>
    <mergeCell ref="CM22:CN22"/>
    <mergeCell ref="BG22:BH22"/>
    <mergeCell ref="BI22:BJ22"/>
    <mergeCell ref="BK22:BL22"/>
    <mergeCell ref="BM22:BN22"/>
    <mergeCell ref="BO22:BP22"/>
    <mergeCell ref="BW22:CA22"/>
    <mergeCell ref="CO23:CP23"/>
    <mergeCell ref="CQ23:CR23"/>
    <mergeCell ref="CS23:CT23"/>
    <mergeCell ref="CU23:CV23"/>
    <mergeCell ref="AQ22:AR22"/>
    <mergeCell ref="AS22:AT22"/>
    <mergeCell ref="AU22:AV22"/>
    <mergeCell ref="Y22:Z22"/>
    <mergeCell ref="AA22:AB22"/>
    <mergeCell ref="C22:G22"/>
    <mergeCell ref="B24:B27"/>
    <mergeCell ref="C24:G24"/>
    <mergeCell ref="I24:J24"/>
    <mergeCell ref="K24:L24"/>
    <mergeCell ref="W24:X24"/>
    <mergeCell ref="BC24:BD24"/>
    <mergeCell ref="CC23:CD23"/>
    <mergeCell ref="CE23:CF23"/>
    <mergeCell ref="CG23:CH23"/>
    <mergeCell ref="CI23:CJ23"/>
    <mergeCell ref="CK23:CL23"/>
    <mergeCell ref="CM23:CN23"/>
    <mergeCell ref="BG23:BH23"/>
    <mergeCell ref="BI23:BJ23"/>
    <mergeCell ref="BK23:BL23"/>
    <mergeCell ref="BM23:BN23"/>
    <mergeCell ref="BO23:BP23"/>
    <mergeCell ref="BW23:CA23"/>
    <mergeCell ref="CK24:CL24"/>
    <mergeCell ref="CM24:CN24"/>
    <mergeCell ref="C25:G25"/>
    <mergeCell ref="I25:J25"/>
    <mergeCell ref="K25:L25"/>
    <mergeCell ref="W25:X25"/>
    <mergeCell ref="BC25:BD25"/>
    <mergeCell ref="BE25:BF25"/>
    <mergeCell ref="AM25:AN25"/>
    <mergeCell ref="AO25:AP25"/>
    <mergeCell ref="AQ25:AR25"/>
    <mergeCell ref="AS25:AT25"/>
    <mergeCell ref="AC25:AD25"/>
    <mergeCell ref="AE25:AF25"/>
    <mergeCell ref="CO24:CP24"/>
    <mergeCell ref="CQ24:CR24"/>
    <mergeCell ref="CS24:CT24"/>
    <mergeCell ref="CU24:CV24"/>
    <mergeCell ref="BV24:BV27"/>
    <mergeCell ref="BW24:CA24"/>
    <mergeCell ref="CC24:CD24"/>
    <mergeCell ref="CE24:CF24"/>
    <mergeCell ref="CG24:CH24"/>
    <mergeCell ref="CI24:CJ24"/>
    <mergeCell ref="CC25:CD25"/>
    <mergeCell ref="CE25:CF25"/>
    <mergeCell ref="CG25:CH25"/>
    <mergeCell ref="CI25:CJ25"/>
    <mergeCell ref="BE24:BF24"/>
    <mergeCell ref="BG24:BH24"/>
    <mergeCell ref="BI24:BJ24"/>
    <mergeCell ref="BK24:BL24"/>
    <mergeCell ref="BM24:BN24"/>
    <mergeCell ref="BO24:BP24"/>
    <mergeCell ref="CK25:CL25"/>
    <mergeCell ref="CM25:CN25"/>
    <mergeCell ref="CO25:CP25"/>
    <mergeCell ref="CQ25:CR25"/>
    <mergeCell ref="CS25:CT25"/>
    <mergeCell ref="CU25:CV25"/>
    <mergeCell ref="BG25:BH25"/>
    <mergeCell ref="BI25:BJ25"/>
    <mergeCell ref="BK25:BL25"/>
    <mergeCell ref="BM25:BN25"/>
    <mergeCell ref="BO25:BP25"/>
    <mergeCell ref="BW25:CA25"/>
    <mergeCell ref="CO26:CP26"/>
    <mergeCell ref="CQ26:CR26"/>
    <mergeCell ref="CS26:CT26"/>
    <mergeCell ref="CU26:CV26"/>
    <mergeCell ref="C27:G27"/>
    <mergeCell ref="I27:J27"/>
    <mergeCell ref="K27:L27"/>
    <mergeCell ref="W27:X27"/>
    <mergeCell ref="BC27:BD27"/>
    <mergeCell ref="BE27:BF27"/>
    <mergeCell ref="CC26:CD26"/>
    <mergeCell ref="CE26:CF26"/>
    <mergeCell ref="CG26:CH26"/>
    <mergeCell ref="CI26:CJ26"/>
    <mergeCell ref="CK26:CL26"/>
    <mergeCell ref="CM26:CN26"/>
    <mergeCell ref="BG26:BH26"/>
    <mergeCell ref="BI26:BJ26"/>
    <mergeCell ref="BK26:BL26"/>
    <mergeCell ref="BM26:BN26"/>
    <mergeCell ref="BO26:BP26"/>
    <mergeCell ref="BW26:CA26"/>
    <mergeCell ref="C26:G26"/>
    <mergeCell ref="I26:J26"/>
    <mergeCell ref="K26:L26"/>
    <mergeCell ref="W26:X26"/>
    <mergeCell ref="BC26:BD26"/>
    <mergeCell ref="BE26:BF26"/>
    <mergeCell ref="AW26:AX26"/>
    <mergeCell ref="AY26:AZ26"/>
    <mergeCell ref="BA26:BB26"/>
    <mergeCell ref="Y26:Z26"/>
    <mergeCell ref="CO27:CP27"/>
    <mergeCell ref="CQ27:CR27"/>
    <mergeCell ref="CS27:CT27"/>
    <mergeCell ref="CU27:CV27"/>
    <mergeCell ref="B28:B31"/>
    <mergeCell ref="C28:G28"/>
    <mergeCell ref="I28:J28"/>
    <mergeCell ref="K28:L28"/>
    <mergeCell ref="W28:X28"/>
    <mergeCell ref="BC28:BD28"/>
    <mergeCell ref="CC27:CD27"/>
    <mergeCell ref="CE27:CF27"/>
    <mergeCell ref="CG27:CH27"/>
    <mergeCell ref="CI27:CJ27"/>
    <mergeCell ref="CK27:CL27"/>
    <mergeCell ref="CM27:CN27"/>
    <mergeCell ref="BG27:BH27"/>
    <mergeCell ref="BI27:BJ27"/>
    <mergeCell ref="BK27:BL27"/>
    <mergeCell ref="BM27:BN27"/>
    <mergeCell ref="BO27:BP27"/>
    <mergeCell ref="BW27:CA27"/>
    <mergeCell ref="CK28:CL28"/>
    <mergeCell ref="CM28:CN28"/>
    <mergeCell ref="CO28:CP28"/>
    <mergeCell ref="CQ28:CR28"/>
    <mergeCell ref="CS28:CT28"/>
    <mergeCell ref="CU28:CV28"/>
    <mergeCell ref="BV28:BV31"/>
    <mergeCell ref="BW28:CA28"/>
    <mergeCell ref="CC28:CD28"/>
    <mergeCell ref="CE28:CF28"/>
    <mergeCell ref="CG28:CH28"/>
    <mergeCell ref="CI28:CJ28"/>
    <mergeCell ref="CC29:CD29"/>
    <mergeCell ref="CE29:CF29"/>
    <mergeCell ref="CG29:CH29"/>
    <mergeCell ref="CI29:CJ29"/>
    <mergeCell ref="BE28:BF28"/>
    <mergeCell ref="BG28:BH28"/>
    <mergeCell ref="BI28:BJ28"/>
    <mergeCell ref="BK28:BL28"/>
    <mergeCell ref="BM28:BN28"/>
    <mergeCell ref="BO28:BP28"/>
    <mergeCell ref="CK29:CL29"/>
    <mergeCell ref="CM29:CN29"/>
    <mergeCell ref="CO29:CP29"/>
    <mergeCell ref="CQ29:CR29"/>
    <mergeCell ref="CS29:CT29"/>
    <mergeCell ref="CU29:CV29"/>
    <mergeCell ref="BG29:BH29"/>
    <mergeCell ref="BI29:BJ29"/>
    <mergeCell ref="BK29:BL29"/>
    <mergeCell ref="BM29:BN29"/>
    <mergeCell ref="BO29:BP29"/>
    <mergeCell ref="BW29:CA29"/>
    <mergeCell ref="C29:G29"/>
    <mergeCell ref="I29:J29"/>
    <mergeCell ref="K29:L29"/>
    <mergeCell ref="W29:X29"/>
    <mergeCell ref="BC29:BD29"/>
    <mergeCell ref="BE29:BF29"/>
    <mergeCell ref="AW29:AX29"/>
    <mergeCell ref="AY29:AZ29"/>
    <mergeCell ref="BA29:BB29"/>
    <mergeCell ref="AM29:AN29"/>
    <mergeCell ref="AC29:AD29"/>
    <mergeCell ref="AE29:AF29"/>
    <mergeCell ref="AG29:AH29"/>
    <mergeCell ref="AI29:AJ29"/>
    <mergeCell ref="AK29:AL29"/>
    <mergeCell ref="AO29:AP29"/>
    <mergeCell ref="AQ29:AR29"/>
    <mergeCell ref="AS29:AT29"/>
    <mergeCell ref="AU29:AV29"/>
    <mergeCell ref="CO30:CP30"/>
    <mergeCell ref="CQ30:CR30"/>
    <mergeCell ref="CS30:CT30"/>
    <mergeCell ref="CU30:CV30"/>
    <mergeCell ref="C31:G31"/>
    <mergeCell ref="I31:J31"/>
    <mergeCell ref="K31:L31"/>
    <mergeCell ref="W31:X31"/>
    <mergeCell ref="BC31:BD31"/>
    <mergeCell ref="BE31:BF31"/>
    <mergeCell ref="CC30:CD30"/>
    <mergeCell ref="CE30:CF30"/>
    <mergeCell ref="CG30:CH30"/>
    <mergeCell ref="CI30:CJ30"/>
    <mergeCell ref="CK30:CL30"/>
    <mergeCell ref="CM30:CN30"/>
    <mergeCell ref="BG30:BH30"/>
    <mergeCell ref="BI30:BJ30"/>
    <mergeCell ref="BK30:BL30"/>
    <mergeCell ref="BM30:BN30"/>
    <mergeCell ref="BO30:BP30"/>
    <mergeCell ref="BW30:CA30"/>
    <mergeCell ref="C30:G30"/>
    <mergeCell ref="I30:J30"/>
    <mergeCell ref="K30:L30"/>
    <mergeCell ref="W30:X30"/>
    <mergeCell ref="BC30:BD30"/>
    <mergeCell ref="BE30:BF30"/>
    <mergeCell ref="AW30:AX30"/>
    <mergeCell ref="AY30:AZ30"/>
    <mergeCell ref="BA30:BB30"/>
    <mergeCell ref="Y30:Z30"/>
    <mergeCell ref="CO31:CP31"/>
    <mergeCell ref="CQ31:CR31"/>
    <mergeCell ref="CS31:CT31"/>
    <mergeCell ref="CU31:CV31"/>
    <mergeCell ref="B32:G32"/>
    <mergeCell ref="I32:J32"/>
    <mergeCell ref="K32:L32"/>
    <mergeCell ref="W32:X32"/>
    <mergeCell ref="BC32:BD32"/>
    <mergeCell ref="BE32:BF32"/>
    <mergeCell ref="CC31:CD31"/>
    <mergeCell ref="CE31:CF31"/>
    <mergeCell ref="CG31:CH31"/>
    <mergeCell ref="CI31:CJ31"/>
    <mergeCell ref="CK31:CL31"/>
    <mergeCell ref="CM31:CN31"/>
    <mergeCell ref="BG31:BH31"/>
    <mergeCell ref="BI31:BJ31"/>
    <mergeCell ref="BK31:BL31"/>
    <mergeCell ref="BM31:BN31"/>
    <mergeCell ref="BO31:BP31"/>
    <mergeCell ref="BW31:CA31"/>
    <mergeCell ref="CO32:CP32"/>
    <mergeCell ref="CQ32:CR32"/>
    <mergeCell ref="CS32:CT32"/>
    <mergeCell ref="CU32:CV32"/>
    <mergeCell ref="AW31:AX31"/>
    <mergeCell ref="AY31:AZ31"/>
    <mergeCell ref="BA31:BB31"/>
    <mergeCell ref="I33:J33"/>
    <mergeCell ref="K33:L33"/>
    <mergeCell ref="W33:X33"/>
    <mergeCell ref="BC33:BD33"/>
    <mergeCell ref="BE33:BF33"/>
    <mergeCell ref="CC32:CD32"/>
    <mergeCell ref="CE32:CF32"/>
    <mergeCell ref="CG32:CH32"/>
    <mergeCell ref="CI32:CJ32"/>
    <mergeCell ref="CK32:CL32"/>
    <mergeCell ref="CM32:CN32"/>
    <mergeCell ref="BG32:BH32"/>
    <mergeCell ref="BI32:BJ32"/>
    <mergeCell ref="BK32:BL32"/>
    <mergeCell ref="BM32:BN32"/>
    <mergeCell ref="BO32:BP32"/>
    <mergeCell ref="BV32:CA32"/>
    <mergeCell ref="AW32:AX32"/>
    <mergeCell ref="AY32:AZ32"/>
    <mergeCell ref="BA32:BB32"/>
    <mergeCell ref="M32:N32"/>
    <mergeCell ref="O32:P32"/>
    <mergeCell ref="Q32:R32"/>
    <mergeCell ref="S32:T32"/>
    <mergeCell ref="U32:V32"/>
    <mergeCell ref="CO33:CP33"/>
    <mergeCell ref="CQ33:CR33"/>
    <mergeCell ref="CS33:CT33"/>
    <mergeCell ref="CU33:CV33"/>
    <mergeCell ref="B34:G34"/>
    <mergeCell ref="I34:J34"/>
    <mergeCell ref="K34:L34"/>
    <mergeCell ref="W34:X34"/>
    <mergeCell ref="BC34:BD34"/>
    <mergeCell ref="BE34:BF34"/>
    <mergeCell ref="CC33:CD33"/>
    <mergeCell ref="CE33:CF33"/>
    <mergeCell ref="CG33:CH33"/>
    <mergeCell ref="CI33:CJ33"/>
    <mergeCell ref="CK33:CL33"/>
    <mergeCell ref="CM33:CN33"/>
    <mergeCell ref="BG33:BH33"/>
    <mergeCell ref="BI33:BJ33"/>
    <mergeCell ref="BK33:BL33"/>
    <mergeCell ref="BM33:BN33"/>
    <mergeCell ref="BO33:BP33"/>
    <mergeCell ref="BV33:CA33"/>
    <mergeCell ref="CO34:CP34"/>
    <mergeCell ref="CQ34:CR34"/>
    <mergeCell ref="CS34:CT34"/>
    <mergeCell ref="CU34:CV34"/>
    <mergeCell ref="AW33:AX33"/>
    <mergeCell ref="AY33:AZ33"/>
    <mergeCell ref="BA33:BB33"/>
    <mergeCell ref="Y33:Z33"/>
    <mergeCell ref="AA33:AB33"/>
    <mergeCell ref="B33:G33"/>
    <mergeCell ref="B35:G35"/>
    <mergeCell ref="I35:J35"/>
    <mergeCell ref="K35:L35"/>
    <mergeCell ref="W35:X35"/>
    <mergeCell ref="BC35:BD35"/>
    <mergeCell ref="BE35:BF35"/>
    <mergeCell ref="CC34:CD34"/>
    <mergeCell ref="CE34:CF34"/>
    <mergeCell ref="CG34:CH34"/>
    <mergeCell ref="CI34:CJ34"/>
    <mergeCell ref="CK34:CL34"/>
    <mergeCell ref="CM34:CN34"/>
    <mergeCell ref="BG34:BH34"/>
    <mergeCell ref="BI34:BJ34"/>
    <mergeCell ref="BK34:BL34"/>
    <mergeCell ref="BM34:BN34"/>
    <mergeCell ref="BO34:BP34"/>
    <mergeCell ref="BV34:CA34"/>
    <mergeCell ref="AW34:AX34"/>
    <mergeCell ref="AY34:AZ34"/>
    <mergeCell ref="BA34:BB34"/>
    <mergeCell ref="AM34:AN34"/>
    <mergeCell ref="AO34:AP34"/>
    <mergeCell ref="AQ34:AR34"/>
    <mergeCell ref="AS34:AT34"/>
    <mergeCell ref="AU34:AV34"/>
    <mergeCell ref="C42:G42"/>
    <mergeCell ref="I42:J42"/>
    <mergeCell ref="K42:L42"/>
    <mergeCell ref="W42:X42"/>
    <mergeCell ref="CO35:CP35"/>
    <mergeCell ref="CQ35:CR35"/>
    <mergeCell ref="CS35:CT35"/>
    <mergeCell ref="CU35:CV35"/>
    <mergeCell ref="A36:G36"/>
    <mergeCell ref="I36:J36"/>
    <mergeCell ref="K36:L36"/>
    <mergeCell ref="W36:X36"/>
    <mergeCell ref="BC36:BD36"/>
    <mergeCell ref="BE36:BF36"/>
    <mergeCell ref="CC35:CD35"/>
    <mergeCell ref="CE35:CF35"/>
    <mergeCell ref="CG35:CH35"/>
    <mergeCell ref="CI35:CJ35"/>
    <mergeCell ref="CK35:CL35"/>
    <mergeCell ref="CM35:CN35"/>
    <mergeCell ref="BG35:BH35"/>
    <mergeCell ref="BI35:BJ35"/>
    <mergeCell ref="BK35:BL35"/>
    <mergeCell ref="BM35:BN35"/>
    <mergeCell ref="BO35:BP35"/>
    <mergeCell ref="BV35:CA35"/>
    <mergeCell ref="CO36:CP36"/>
    <mergeCell ref="CQ36:CR36"/>
    <mergeCell ref="CS36:CT36"/>
    <mergeCell ref="CU36:CV36"/>
    <mergeCell ref="M35:N35"/>
    <mergeCell ref="O35:P35"/>
    <mergeCell ref="C38:G38"/>
    <mergeCell ref="I38:J38"/>
    <mergeCell ref="K38:L38"/>
    <mergeCell ref="W38:X38"/>
    <mergeCell ref="CC36:CD36"/>
    <mergeCell ref="CE36:CF36"/>
    <mergeCell ref="CG36:CH36"/>
    <mergeCell ref="CI36:CJ36"/>
    <mergeCell ref="CK36:CL36"/>
    <mergeCell ref="CM36:CN36"/>
    <mergeCell ref="BG36:BH36"/>
    <mergeCell ref="BI36:BJ36"/>
    <mergeCell ref="BK36:BL36"/>
    <mergeCell ref="BM36:BN36"/>
    <mergeCell ref="BO36:BP36"/>
    <mergeCell ref="BU36:CA36"/>
    <mergeCell ref="K40:L40"/>
    <mergeCell ref="W40:X40"/>
    <mergeCell ref="BC40:BD40"/>
    <mergeCell ref="BE40:BF40"/>
    <mergeCell ref="BG40:BH40"/>
    <mergeCell ref="BI40:BJ40"/>
    <mergeCell ref="CG39:CH39"/>
    <mergeCell ref="CI39:CJ39"/>
    <mergeCell ref="CK39:CL39"/>
    <mergeCell ref="CM39:CN39"/>
    <mergeCell ref="M36:N36"/>
    <mergeCell ref="CS38:CT38"/>
    <mergeCell ref="CU38:CV38"/>
    <mergeCell ref="C39:G39"/>
    <mergeCell ref="I39:J39"/>
    <mergeCell ref="K39:L39"/>
    <mergeCell ref="W39:X39"/>
    <mergeCell ref="BC39:BD39"/>
    <mergeCell ref="BE39:BF39"/>
    <mergeCell ref="BG39:BH39"/>
    <mergeCell ref="BI39:BJ39"/>
    <mergeCell ref="CG38:CH38"/>
    <mergeCell ref="CI38:CJ38"/>
    <mergeCell ref="CK38:CL38"/>
    <mergeCell ref="CM38:CN38"/>
    <mergeCell ref="CO38:CP38"/>
    <mergeCell ref="CQ38:CR38"/>
    <mergeCell ref="BO38:BP38"/>
    <mergeCell ref="BU38:BU45"/>
    <mergeCell ref="BV38:BV45"/>
    <mergeCell ref="BW38:CA38"/>
    <mergeCell ref="CC38:CD38"/>
    <mergeCell ref="CE38:CF38"/>
    <mergeCell ref="BC38:BD38"/>
    <mergeCell ref="BE38:BF38"/>
    <mergeCell ref="BG38:BH38"/>
    <mergeCell ref="BI38:BJ38"/>
    <mergeCell ref="BK38:BL38"/>
    <mergeCell ref="BM38:BN38"/>
    <mergeCell ref="CS39:CT39"/>
    <mergeCell ref="CU39:CV39"/>
    <mergeCell ref="C40:G40"/>
    <mergeCell ref="I40:J40"/>
    <mergeCell ref="CO39:CP39"/>
    <mergeCell ref="CQ39:CR39"/>
    <mergeCell ref="BK39:BL39"/>
    <mergeCell ref="BM39:BN39"/>
    <mergeCell ref="BO39:BP39"/>
    <mergeCell ref="BW39:CA39"/>
    <mergeCell ref="CC39:CD39"/>
    <mergeCell ref="CE39:CF39"/>
    <mergeCell ref="CS40:CT40"/>
    <mergeCell ref="CU40:CV40"/>
    <mergeCell ref="C41:G41"/>
    <mergeCell ref="I41:J41"/>
    <mergeCell ref="K41:L41"/>
    <mergeCell ref="W41:X41"/>
    <mergeCell ref="BC41:BD41"/>
    <mergeCell ref="BE41:BF41"/>
    <mergeCell ref="BG41:BH41"/>
    <mergeCell ref="BI41:BJ41"/>
    <mergeCell ref="CG40:CH40"/>
    <mergeCell ref="CI40:CJ40"/>
    <mergeCell ref="CK40:CL40"/>
    <mergeCell ref="CM40:CN40"/>
    <mergeCell ref="CO40:CP40"/>
    <mergeCell ref="CQ40:CR40"/>
    <mergeCell ref="BK40:BL40"/>
    <mergeCell ref="BM40:BN40"/>
    <mergeCell ref="BO40:BP40"/>
    <mergeCell ref="BW40:CA40"/>
    <mergeCell ref="CC40:CD40"/>
    <mergeCell ref="CE40:CF40"/>
    <mergeCell ref="CS41:CT41"/>
    <mergeCell ref="CU41:CV41"/>
    <mergeCell ref="BC42:BD42"/>
    <mergeCell ref="BE42:BF42"/>
    <mergeCell ref="BG42:BH42"/>
    <mergeCell ref="BI42:BJ42"/>
    <mergeCell ref="CG41:CH41"/>
    <mergeCell ref="CI41:CJ41"/>
    <mergeCell ref="CK41:CL41"/>
    <mergeCell ref="CM41:CN41"/>
    <mergeCell ref="CO41:CP41"/>
    <mergeCell ref="CQ41:CR41"/>
    <mergeCell ref="BK41:BL41"/>
    <mergeCell ref="BM41:BN41"/>
    <mergeCell ref="BO41:BP41"/>
    <mergeCell ref="BW41:CA41"/>
    <mergeCell ref="CC41:CD41"/>
    <mergeCell ref="CE41:CF41"/>
    <mergeCell ref="CS42:CT42"/>
    <mergeCell ref="CU42:CV42"/>
    <mergeCell ref="C43:G43"/>
    <mergeCell ref="I43:J43"/>
    <mergeCell ref="K43:L43"/>
    <mergeCell ref="W43:X43"/>
    <mergeCell ref="BC43:BD43"/>
    <mergeCell ref="BE43:BF43"/>
    <mergeCell ref="BG43:BH43"/>
    <mergeCell ref="BI43:BJ43"/>
    <mergeCell ref="CG42:CH42"/>
    <mergeCell ref="CI42:CJ42"/>
    <mergeCell ref="CK42:CL42"/>
    <mergeCell ref="CM42:CN42"/>
    <mergeCell ref="CO42:CP42"/>
    <mergeCell ref="CQ42:CR42"/>
    <mergeCell ref="BK42:BL42"/>
    <mergeCell ref="BM42:BN42"/>
    <mergeCell ref="BO42:BP42"/>
    <mergeCell ref="BW42:CA42"/>
    <mergeCell ref="CC42:CD42"/>
    <mergeCell ref="CE42:CF42"/>
    <mergeCell ref="CS43:CT43"/>
    <mergeCell ref="CU43:CV43"/>
    <mergeCell ref="AC42:AD42"/>
    <mergeCell ref="AE42:AF42"/>
    <mergeCell ref="AG42:AH42"/>
    <mergeCell ref="AI42:AJ42"/>
    <mergeCell ref="AK42:AL42"/>
    <mergeCell ref="AW42:AX42"/>
    <mergeCell ref="AY42:AZ42"/>
    <mergeCell ref="BA42:BB42"/>
    <mergeCell ref="AM42:AN42"/>
    <mergeCell ref="BE44:BF44"/>
    <mergeCell ref="BG44:BH44"/>
    <mergeCell ref="BI44:BJ44"/>
    <mergeCell ref="CG43:CH43"/>
    <mergeCell ref="CI43:CJ43"/>
    <mergeCell ref="CK43:CL43"/>
    <mergeCell ref="CM43:CN43"/>
    <mergeCell ref="CO43:CP43"/>
    <mergeCell ref="CQ43:CR43"/>
    <mergeCell ref="BK43:BL43"/>
    <mergeCell ref="BM43:BN43"/>
    <mergeCell ref="BO43:BP43"/>
    <mergeCell ref="BW43:CA43"/>
    <mergeCell ref="CC43:CD43"/>
    <mergeCell ref="CE43:CF43"/>
    <mergeCell ref="AG43:AH43"/>
    <mergeCell ref="AI43:AJ43"/>
    <mergeCell ref="AK43:AL43"/>
    <mergeCell ref="AW43:AX43"/>
    <mergeCell ref="AY43:AZ43"/>
    <mergeCell ref="BA43:BB43"/>
    <mergeCell ref="CS44:CT44"/>
    <mergeCell ref="CU44:CV44"/>
    <mergeCell ref="C45:G45"/>
    <mergeCell ref="I45:J45"/>
    <mergeCell ref="K45:L45"/>
    <mergeCell ref="W45:X45"/>
    <mergeCell ref="BC45:BD45"/>
    <mergeCell ref="BE45:BF45"/>
    <mergeCell ref="BG45:BH45"/>
    <mergeCell ref="BI45:BJ45"/>
    <mergeCell ref="CG44:CH44"/>
    <mergeCell ref="CI44:CJ44"/>
    <mergeCell ref="CK44:CL44"/>
    <mergeCell ref="CM44:CN44"/>
    <mergeCell ref="CO44:CP44"/>
    <mergeCell ref="CQ44:CR44"/>
    <mergeCell ref="BK44:BL44"/>
    <mergeCell ref="BM44:BN44"/>
    <mergeCell ref="BO44:BP44"/>
    <mergeCell ref="BW44:CA44"/>
    <mergeCell ref="CC44:CD44"/>
    <mergeCell ref="CE44:CF44"/>
    <mergeCell ref="CS45:CT45"/>
    <mergeCell ref="CU45:CV45"/>
    <mergeCell ref="AW44:AX44"/>
    <mergeCell ref="AY44:AZ44"/>
    <mergeCell ref="BA44:BB44"/>
    <mergeCell ref="C44:G44"/>
    <mergeCell ref="I44:J44"/>
    <mergeCell ref="K44:L44"/>
    <mergeCell ref="W44:X44"/>
    <mergeCell ref="BC44:BD44"/>
    <mergeCell ref="A46:G46"/>
    <mergeCell ref="I46:J46"/>
    <mergeCell ref="K46:L46"/>
    <mergeCell ref="W46:X46"/>
    <mergeCell ref="BC46:BD46"/>
    <mergeCell ref="BE46:BF46"/>
    <mergeCell ref="BG46:BH46"/>
    <mergeCell ref="BI46:BJ46"/>
    <mergeCell ref="CG45:CH45"/>
    <mergeCell ref="CI45:CJ45"/>
    <mergeCell ref="CK45:CL45"/>
    <mergeCell ref="CM45:CN45"/>
    <mergeCell ref="CO45:CP45"/>
    <mergeCell ref="CQ45:CR45"/>
    <mergeCell ref="BK45:BL45"/>
    <mergeCell ref="BM45:BN45"/>
    <mergeCell ref="BO45:BP45"/>
    <mergeCell ref="BW45:CA45"/>
    <mergeCell ref="CC45:CD45"/>
    <mergeCell ref="CE45:CF45"/>
    <mergeCell ref="AW45:AX45"/>
    <mergeCell ref="AY45:AZ45"/>
    <mergeCell ref="BA45:BB45"/>
    <mergeCell ref="AS46:AT46"/>
    <mergeCell ref="AU46:AV46"/>
    <mergeCell ref="M45:N45"/>
    <mergeCell ref="O45:P45"/>
    <mergeCell ref="Q45:R45"/>
    <mergeCell ref="S45:T45"/>
    <mergeCell ref="U45:V45"/>
    <mergeCell ref="A38:A45"/>
    <mergeCell ref="B38:B45"/>
    <mergeCell ref="CS46:CT46"/>
    <mergeCell ref="CU46:CV46"/>
    <mergeCell ref="A50:A51"/>
    <mergeCell ref="B50:C51"/>
    <mergeCell ref="H50:H51"/>
    <mergeCell ref="I50:J51"/>
    <mergeCell ref="K50:L51"/>
    <mergeCell ref="W50:X51"/>
    <mergeCell ref="BC50:BD51"/>
    <mergeCell ref="BE50:BF51"/>
    <mergeCell ref="CG46:CH46"/>
    <mergeCell ref="CI46:CJ46"/>
    <mergeCell ref="CK46:CL46"/>
    <mergeCell ref="CM46:CN46"/>
    <mergeCell ref="CO46:CP46"/>
    <mergeCell ref="CQ46:CR46"/>
    <mergeCell ref="BK46:BL46"/>
    <mergeCell ref="BM46:BN46"/>
    <mergeCell ref="BO46:BP46"/>
    <mergeCell ref="BU46:CA46"/>
    <mergeCell ref="CC46:CD46"/>
    <mergeCell ref="CE46:CF46"/>
    <mergeCell ref="AK50:AL51"/>
    <mergeCell ref="AW46:AX46"/>
    <mergeCell ref="AY46:AZ46"/>
    <mergeCell ref="BA46:BB46"/>
    <mergeCell ref="AW50:AX51"/>
    <mergeCell ref="AY50:AZ51"/>
    <mergeCell ref="BA50:BB51"/>
    <mergeCell ref="AM46:AN46"/>
    <mergeCell ref="AO46:AP46"/>
    <mergeCell ref="AQ46:AR46"/>
    <mergeCell ref="A52:G52"/>
    <mergeCell ref="BU52:CA52"/>
    <mergeCell ref="I53:J54"/>
    <mergeCell ref="K53:L54"/>
    <mergeCell ref="W53:X54"/>
    <mergeCell ref="BC53:BD54"/>
    <mergeCell ref="BE53:BF54"/>
    <mergeCell ref="BG53:BH54"/>
    <mergeCell ref="BI53:BJ54"/>
    <mergeCell ref="BK53:BL54"/>
    <mergeCell ref="CK50:CL51"/>
    <mergeCell ref="CM50:CN51"/>
    <mergeCell ref="CO50:CP51"/>
    <mergeCell ref="CQ50:CR51"/>
    <mergeCell ref="CS50:CT51"/>
    <mergeCell ref="CU50:CV51"/>
    <mergeCell ref="BV50:BW51"/>
    <mergeCell ref="CB50:CB51"/>
    <mergeCell ref="CC50:CD51"/>
    <mergeCell ref="CE50:CF51"/>
    <mergeCell ref="CG50:CH51"/>
    <mergeCell ref="CI50:CJ51"/>
    <mergeCell ref="BG50:BH51"/>
    <mergeCell ref="BI50:BJ51"/>
    <mergeCell ref="BK50:BL51"/>
    <mergeCell ref="BM50:BN51"/>
    <mergeCell ref="BO50:BP51"/>
    <mergeCell ref="BU50:BU51"/>
    <mergeCell ref="AC50:AD51"/>
    <mergeCell ref="AE50:AF51"/>
    <mergeCell ref="AG50:AH51"/>
    <mergeCell ref="AI50:AJ51"/>
    <mergeCell ref="A74:D74"/>
    <mergeCell ref="BU74:BX74"/>
    <mergeCell ref="A75:G75"/>
    <mergeCell ref="BU75:CA75"/>
    <mergeCell ref="A76:G76"/>
    <mergeCell ref="BU76:CA76"/>
    <mergeCell ref="A55:BP55"/>
    <mergeCell ref="BU55:CV55"/>
    <mergeCell ref="A71:H71"/>
    <mergeCell ref="BU71:CB71"/>
    <mergeCell ref="A73:BP73"/>
    <mergeCell ref="BU73:CV73"/>
    <mergeCell ref="CK53:CL54"/>
    <mergeCell ref="CM53:CN54"/>
    <mergeCell ref="CO53:CP54"/>
    <mergeCell ref="CQ53:CR54"/>
    <mergeCell ref="CS53:CT54"/>
    <mergeCell ref="CU53:CV54"/>
    <mergeCell ref="BM53:BN54"/>
    <mergeCell ref="BO53:BP54"/>
    <mergeCell ref="CC53:CD54"/>
    <mergeCell ref="CE53:CF54"/>
    <mergeCell ref="CG53:CH54"/>
    <mergeCell ref="CI53:CJ54"/>
    <mergeCell ref="AC53:AD54"/>
    <mergeCell ref="AE53:AF54"/>
    <mergeCell ref="AG53:AH54"/>
    <mergeCell ref="AI53:AJ54"/>
    <mergeCell ref="AK53:AL54"/>
    <mergeCell ref="A83:H83"/>
    <mergeCell ref="BU83:CB83"/>
    <mergeCell ref="A85:H85"/>
    <mergeCell ref="I85:J85"/>
    <mergeCell ref="K85:L85"/>
    <mergeCell ref="W85:X85"/>
    <mergeCell ref="BC85:BD85"/>
    <mergeCell ref="BE85:BF85"/>
    <mergeCell ref="BG85:BH85"/>
    <mergeCell ref="BI85:BJ85"/>
    <mergeCell ref="A80:G80"/>
    <mergeCell ref="BU80:CA80"/>
    <mergeCell ref="A81:G81"/>
    <mergeCell ref="BU81:CA81"/>
    <mergeCell ref="A82:G82"/>
    <mergeCell ref="BU82:CA82"/>
    <mergeCell ref="A77:G77"/>
    <mergeCell ref="BU77:CA77"/>
    <mergeCell ref="A78:G78"/>
    <mergeCell ref="BU78:CA78"/>
    <mergeCell ref="A79:G79"/>
    <mergeCell ref="BU79:CA79"/>
    <mergeCell ref="CS85:CT85"/>
    <mergeCell ref="CU85:CV85"/>
    <mergeCell ref="A88:A89"/>
    <mergeCell ref="B88:C89"/>
    <mergeCell ref="H88:H89"/>
    <mergeCell ref="I88:J89"/>
    <mergeCell ref="K88:L89"/>
    <mergeCell ref="W88:X89"/>
    <mergeCell ref="BC88:BD89"/>
    <mergeCell ref="BE88:BF89"/>
    <mergeCell ref="CG85:CH85"/>
    <mergeCell ref="CI85:CJ85"/>
    <mergeCell ref="CK85:CL85"/>
    <mergeCell ref="CM85:CN85"/>
    <mergeCell ref="CO85:CP85"/>
    <mergeCell ref="CQ85:CR85"/>
    <mergeCell ref="BK85:BL85"/>
    <mergeCell ref="BM85:BN85"/>
    <mergeCell ref="BO85:BP85"/>
    <mergeCell ref="BU85:CB85"/>
    <mergeCell ref="CC85:CD85"/>
    <mergeCell ref="CE85:CF85"/>
    <mergeCell ref="AK88:AL89"/>
    <mergeCell ref="AC85:AD85"/>
    <mergeCell ref="AE85:AF85"/>
    <mergeCell ref="AG85:AH85"/>
    <mergeCell ref="AI85:AJ85"/>
    <mergeCell ref="AK85:AL85"/>
    <mergeCell ref="AY85:AZ85"/>
    <mergeCell ref="BA85:BB85"/>
    <mergeCell ref="Y88:Z89"/>
    <mergeCell ref="AA88:AB89"/>
    <mergeCell ref="A90:G90"/>
    <mergeCell ref="BU90:CA90"/>
    <mergeCell ref="I91:J92"/>
    <mergeCell ref="K91:L92"/>
    <mergeCell ref="W91:X92"/>
    <mergeCell ref="BC91:BD92"/>
    <mergeCell ref="BE91:BF92"/>
    <mergeCell ref="BG91:BH92"/>
    <mergeCell ref="BI91:BJ92"/>
    <mergeCell ref="BK91:BL92"/>
    <mergeCell ref="CK88:CL89"/>
    <mergeCell ref="CM88:CN89"/>
    <mergeCell ref="CO88:CP89"/>
    <mergeCell ref="CQ88:CR89"/>
    <mergeCell ref="CS88:CT89"/>
    <mergeCell ref="CU88:CV89"/>
    <mergeCell ref="BV88:BW89"/>
    <mergeCell ref="CB88:CB89"/>
    <mergeCell ref="CC88:CD89"/>
    <mergeCell ref="CE88:CF89"/>
    <mergeCell ref="CG88:CH89"/>
    <mergeCell ref="CI88:CJ89"/>
    <mergeCell ref="BG88:BH89"/>
    <mergeCell ref="BI88:BJ89"/>
    <mergeCell ref="BK88:BL89"/>
    <mergeCell ref="BM88:BN89"/>
    <mergeCell ref="BO88:BP89"/>
    <mergeCell ref="BU88:BU89"/>
    <mergeCell ref="AC88:AD89"/>
    <mergeCell ref="AE88:AF89"/>
    <mergeCell ref="AG88:AH89"/>
    <mergeCell ref="AI88:AJ89"/>
    <mergeCell ref="A112:D112"/>
    <mergeCell ref="BU112:BX112"/>
    <mergeCell ref="A113:G113"/>
    <mergeCell ref="BU113:CA113"/>
    <mergeCell ref="A114:G114"/>
    <mergeCell ref="BU114:CA114"/>
    <mergeCell ref="A93:BP93"/>
    <mergeCell ref="BU93:CV93"/>
    <mergeCell ref="A109:H109"/>
    <mergeCell ref="BU109:CB109"/>
    <mergeCell ref="A111:BP111"/>
    <mergeCell ref="BU111:CV111"/>
    <mergeCell ref="CK91:CL92"/>
    <mergeCell ref="CM91:CN92"/>
    <mergeCell ref="CO91:CP92"/>
    <mergeCell ref="CQ91:CR92"/>
    <mergeCell ref="CS91:CT92"/>
    <mergeCell ref="CU91:CV92"/>
    <mergeCell ref="BM91:BN92"/>
    <mergeCell ref="BO91:BP92"/>
    <mergeCell ref="CC91:CD92"/>
    <mergeCell ref="CE91:CF92"/>
    <mergeCell ref="CG91:CH92"/>
    <mergeCell ref="CI91:CJ92"/>
    <mergeCell ref="AK91:AL92"/>
    <mergeCell ref="AM91:AN92"/>
    <mergeCell ref="AO91:AP92"/>
    <mergeCell ref="AQ91:AR92"/>
    <mergeCell ref="AS91:AT92"/>
    <mergeCell ref="AU91:AV92"/>
    <mergeCell ref="M91:N92"/>
    <mergeCell ref="O91:P92"/>
    <mergeCell ref="A121:H121"/>
    <mergeCell ref="BU121:CB121"/>
    <mergeCell ref="A123:H123"/>
    <mergeCell ref="I123:J123"/>
    <mergeCell ref="K123:L123"/>
    <mergeCell ref="W123:X123"/>
    <mergeCell ref="BC123:BD123"/>
    <mergeCell ref="BE123:BF123"/>
    <mergeCell ref="BG123:BH123"/>
    <mergeCell ref="BI123:BJ123"/>
    <mergeCell ref="A118:G118"/>
    <mergeCell ref="BU118:CA118"/>
    <mergeCell ref="A119:G119"/>
    <mergeCell ref="BU119:CA119"/>
    <mergeCell ref="A120:G120"/>
    <mergeCell ref="BU120:CA120"/>
    <mergeCell ref="A115:G115"/>
    <mergeCell ref="BU115:CA115"/>
    <mergeCell ref="A116:G116"/>
    <mergeCell ref="BU116:CA116"/>
    <mergeCell ref="A117:G117"/>
    <mergeCell ref="BU117:CA117"/>
    <mergeCell ref="CS123:CT123"/>
    <mergeCell ref="CU123:CV123"/>
    <mergeCell ref="A125:A126"/>
    <mergeCell ref="B125:C126"/>
    <mergeCell ref="H125:H126"/>
    <mergeCell ref="I125:J126"/>
    <mergeCell ref="K125:L126"/>
    <mergeCell ref="W125:X126"/>
    <mergeCell ref="BC125:BD126"/>
    <mergeCell ref="BE125:BF126"/>
    <mergeCell ref="CG123:CH123"/>
    <mergeCell ref="CI123:CJ123"/>
    <mergeCell ref="CK123:CL123"/>
    <mergeCell ref="CM123:CN123"/>
    <mergeCell ref="CO123:CP123"/>
    <mergeCell ref="CQ123:CR123"/>
    <mergeCell ref="BK123:BL123"/>
    <mergeCell ref="BM123:BN123"/>
    <mergeCell ref="BO123:BP123"/>
    <mergeCell ref="BU123:CB123"/>
    <mergeCell ref="CC123:CD123"/>
    <mergeCell ref="CE123:CF123"/>
    <mergeCell ref="CK125:CL126"/>
    <mergeCell ref="CM125:CN126"/>
    <mergeCell ref="CO125:CP126"/>
    <mergeCell ref="CQ125:CR126"/>
    <mergeCell ref="CS125:CT126"/>
    <mergeCell ref="CU125:CV126"/>
    <mergeCell ref="BV125:BW126"/>
    <mergeCell ref="CB125:CB126"/>
    <mergeCell ref="CC125:CD126"/>
    <mergeCell ref="CE125:CF126"/>
    <mergeCell ref="CG125:CH126"/>
    <mergeCell ref="CI125:CJ126"/>
    <mergeCell ref="BG125:BH126"/>
    <mergeCell ref="BI125:BJ126"/>
    <mergeCell ref="BK125:BL126"/>
    <mergeCell ref="BM125:BN126"/>
    <mergeCell ref="BO125:BP126"/>
    <mergeCell ref="BU125:BU126"/>
    <mergeCell ref="CS128:CT129"/>
    <mergeCell ref="CU128:CV129"/>
    <mergeCell ref="BM128:BN129"/>
    <mergeCell ref="BO128:BP129"/>
    <mergeCell ref="CC128:CD129"/>
    <mergeCell ref="CE128:CF129"/>
    <mergeCell ref="CG128:CH129"/>
    <mergeCell ref="CI128:CJ129"/>
    <mergeCell ref="A127:G127"/>
    <mergeCell ref="BU127:CA127"/>
    <mergeCell ref="I128:J129"/>
    <mergeCell ref="K128:L129"/>
    <mergeCell ref="W128:X129"/>
    <mergeCell ref="BC128:BD129"/>
    <mergeCell ref="BE128:BF129"/>
    <mergeCell ref="BG128:BH129"/>
    <mergeCell ref="BI128:BJ129"/>
    <mergeCell ref="BK128:BL129"/>
    <mergeCell ref="AM128:AN129"/>
    <mergeCell ref="AO128:AP129"/>
    <mergeCell ref="AQ128:AR129"/>
    <mergeCell ref="AS128:AT129"/>
    <mergeCell ref="AU128:AV129"/>
    <mergeCell ref="BU155:CA155"/>
    <mergeCell ref="A156:G156"/>
    <mergeCell ref="BU156:CA156"/>
    <mergeCell ref="A157:G157"/>
    <mergeCell ref="BU157:CA157"/>
    <mergeCell ref="A152:G152"/>
    <mergeCell ref="BU152:CA152"/>
    <mergeCell ref="A153:G153"/>
    <mergeCell ref="BU153:CA153"/>
    <mergeCell ref="A154:G154"/>
    <mergeCell ref="BU154:CA154"/>
    <mergeCell ref="A149:D149"/>
    <mergeCell ref="BU149:BX149"/>
    <mergeCell ref="A150:G150"/>
    <mergeCell ref="BU150:CA150"/>
    <mergeCell ref="A151:G151"/>
    <mergeCell ref="BU151:CA151"/>
    <mergeCell ref="AG8:AH8"/>
    <mergeCell ref="AI8:AJ8"/>
    <mergeCell ref="AK8:AL8"/>
    <mergeCell ref="CS160:CT160"/>
    <mergeCell ref="CU160:CV160"/>
    <mergeCell ref="CG160:CH160"/>
    <mergeCell ref="CI160:CJ160"/>
    <mergeCell ref="CK160:CL160"/>
    <mergeCell ref="CM160:CN160"/>
    <mergeCell ref="CO160:CP160"/>
    <mergeCell ref="CQ160:CR160"/>
    <mergeCell ref="BK160:BL160"/>
    <mergeCell ref="BM160:BN160"/>
    <mergeCell ref="BO160:BP160"/>
    <mergeCell ref="BU160:CB160"/>
    <mergeCell ref="CC160:CD160"/>
    <mergeCell ref="CE160:CF160"/>
    <mergeCell ref="BU158:CB158"/>
    <mergeCell ref="BC160:BD160"/>
    <mergeCell ref="BE160:BF160"/>
    <mergeCell ref="BG160:BH160"/>
    <mergeCell ref="BI160:BJ160"/>
    <mergeCell ref="A130:BP130"/>
    <mergeCell ref="BU130:CV130"/>
    <mergeCell ref="A146:H146"/>
    <mergeCell ref="BU146:CB146"/>
    <mergeCell ref="A148:BP148"/>
    <mergeCell ref="BU148:CV148"/>
    <mergeCell ref="CK128:CL129"/>
    <mergeCell ref="CM128:CN129"/>
    <mergeCell ref="CO128:CP129"/>
    <mergeCell ref="CQ128:CR129"/>
    <mergeCell ref="AC17:AD17"/>
    <mergeCell ref="AE17:AF17"/>
    <mergeCell ref="AG17:AH17"/>
    <mergeCell ref="AI17:AJ17"/>
    <mergeCell ref="AK17:AL17"/>
    <mergeCell ref="AC16:AD16"/>
    <mergeCell ref="AE16:AF16"/>
    <mergeCell ref="AG16:AH16"/>
    <mergeCell ref="AI16:AJ16"/>
    <mergeCell ref="AK16:AL16"/>
    <mergeCell ref="AC15:AD15"/>
    <mergeCell ref="AE15:AF15"/>
    <mergeCell ref="AG15:AH15"/>
    <mergeCell ref="AI15:AJ15"/>
    <mergeCell ref="AK15:AL15"/>
    <mergeCell ref="AC14:AD14"/>
    <mergeCell ref="AE14:AF14"/>
    <mergeCell ref="AG14:AH14"/>
    <mergeCell ref="AI14:AJ14"/>
    <mergeCell ref="AK14:AL14"/>
    <mergeCell ref="AG25:AH25"/>
    <mergeCell ref="AI25:AJ25"/>
    <mergeCell ref="AK25:AL25"/>
    <mergeCell ref="AC24:AD24"/>
    <mergeCell ref="AE24:AF24"/>
    <mergeCell ref="AG24:AH24"/>
    <mergeCell ref="AI24:AJ24"/>
    <mergeCell ref="AK24:AL24"/>
    <mergeCell ref="AC23:AD23"/>
    <mergeCell ref="AE23:AF23"/>
    <mergeCell ref="AG23:AH23"/>
    <mergeCell ref="AI23:AJ23"/>
    <mergeCell ref="AK23:AL23"/>
    <mergeCell ref="AC22:AD22"/>
    <mergeCell ref="AE22:AF22"/>
    <mergeCell ref="AG22:AH22"/>
    <mergeCell ref="AI22:AJ22"/>
    <mergeCell ref="AK22:AL22"/>
    <mergeCell ref="AC28:AD28"/>
    <mergeCell ref="AE28:AF28"/>
    <mergeCell ref="AG28:AH28"/>
    <mergeCell ref="AI28:AJ28"/>
    <mergeCell ref="AK28:AL28"/>
    <mergeCell ref="AC27:AD27"/>
    <mergeCell ref="AE27:AF27"/>
    <mergeCell ref="AG27:AH27"/>
    <mergeCell ref="AI27:AJ27"/>
    <mergeCell ref="AK27:AL27"/>
    <mergeCell ref="AC26:AD26"/>
    <mergeCell ref="AE26:AF26"/>
    <mergeCell ref="AG26:AH26"/>
    <mergeCell ref="AI26:AJ26"/>
    <mergeCell ref="AK26:AL26"/>
    <mergeCell ref="AC33:AD33"/>
    <mergeCell ref="AE33:AF33"/>
    <mergeCell ref="AG33:AH33"/>
    <mergeCell ref="AI33:AJ33"/>
    <mergeCell ref="AK33:AL33"/>
    <mergeCell ref="AC32:AD32"/>
    <mergeCell ref="AE32:AF32"/>
    <mergeCell ref="AG32:AH32"/>
    <mergeCell ref="AI32:AJ32"/>
    <mergeCell ref="AK32:AL32"/>
    <mergeCell ref="AC31:AD31"/>
    <mergeCell ref="AE31:AF31"/>
    <mergeCell ref="AG31:AH31"/>
    <mergeCell ref="AI31:AJ31"/>
    <mergeCell ref="AK31:AL31"/>
    <mergeCell ref="AC30:AD30"/>
    <mergeCell ref="AE30:AF30"/>
    <mergeCell ref="AG30:AH30"/>
    <mergeCell ref="AI30:AJ30"/>
    <mergeCell ref="AK30:AL30"/>
    <mergeCell ref="AC38:AD38"/>
    <mergeCell ref="AE38:AF38"/>
    <mergeCell ref="AG38:AH38"/>
    <mergeCell ref="AI38:AJ38"/>
    <mergeCell ref="AK38:AL38"/>
    <mergeCell ref="AC36:AD36"/>
    <mergeCell ref="AE36:AF36"/>
    <mergeCell ref="AG36:AH36"/>
    <mergeCell ref="AI36:AJ36"/>
    <mergeCell ref="AK36:AL36"/>
    <mergeCell ref="AC35:AD35"/>
    <mergeCell ref="AE35:AF35"/>
    <mergeCell ref="AG35:AH35"/>
    <mergeCell ref="AI35:AJ35"/>
    <mergeCell ref="AK35:AL35"/>
    <mergeCell ref="AC34:AD34"/>
    <mergeCell ref="AE34:AF34"/>
    <mergeCell ref="AG34:AH34"/>
    <mergeCell ref="AI34:AJ34"/>
    <mergeCell ref="AK34:AL34"/>
    <mergeCell ref="AC41:AD41"/>
    <mergeCell ref="AE41:AF41"/>
    <mergeCell ref="AG41:AH41"/>
    <mergeCell ref="AI41:AJ41"/>
    <mergeCell ref="AK41:AL41"/>
    <mergeCell ref="AC40:AD40"/>
    <mergeCell ref="AE40:AF40"/>
    <mergeCell ref="AG40:AH40"/>
    <mergeCell ref="AI40:AJ40"/>
    <mergeCell ref="AK40:AL40"/>
    <mergeCell ref="AC39:AD39"/>
    <mergeCell ref="AE39:AF39"/>
    <mergeCell ref="AG39:AH39"/>
    <mergeCell ref="AI39:AJ39"/>
    <mergeCell ref="AK39:AL39"/>
    <mergeCell ref="AC46:AD46"/>
    <mergeCell ref="AE46:AF46"/>
    <mergeCell ref="AG46:AH46"/>
    <mergeCell ref="AI46:AJ46"/>
    <mergeCell ref="AK46:AL46"/>
    <mergeCell ref="AC45:AD45"/>
    <mergeCell ref="AE45:AF45"/>
    <mergeCell ref="AG45:AH45"/>
    <mergeCell ref="AI45:AJ45"/>
    <mergeCell ref="AK45:AL45"/>
    <mergeCell ref="AC44:AD44"/>
    <mergeCell ref="AE44:AF44"/>
    <mergeCell ref="AG44:AH44"/>
    <mergeCell ref="AI44:AJ44"/>
    <mergeCell ref="AK44:AL44"/>
    <mergeCell ref="AC43:AD43"/>
    <mergeCell ref="AE43:AF43"/>
    <mergeCell ref="AW8:AX8"/>
    <mergeCell ref="AY8:AZ8"/>
    <mergeCell ref="BA8:BB8"/>
    <mergeCell ref="AW10:AX10"/>
    <mergeCell ref="AY10:AZ10"/>
    <mergeCell ref="BA10:BB10"/>
    <mergeCell ref="AW11:AX11"/>
    <mergeCell ref="AY11:AZ11"/>
    <mergeCell ref="AC160:AD160"/>
    <mergeCell ref="AE160:AF160"/>
    <mergeCell ref="AG160:AH160"/>
    <mergeCell ref="AI160:AJ160"/>
    <mergeCell ref="AK160:AL160"/>
    <mergeCell ref="AC128:AD129"/>
    <mergeCell ref="AE128:AF129"/>
    <mergeCell ref="AG128:AH129"/>
    <mergeCell ref="AI128:AJ129"/>
    <mergeCell ref="AK128:AL129"/>
    <mergeCell ref="AC125:AD126"/>
    <mergeCell ref="AE125:AF126"/>
    <mergeCell ref="AG125:AH126"/>
    <mergeCell ref="AI125:AJ126"/>
    <mergeCell ref="AK125:AL126"/>
    <mergeCell ref="AC123:AD123"/>
    <mergeCell ref="AE123:AF123"/>
    <mergeCell ref="AG123:AH123"/>
    <mergeCell ref="AI123:AJ123"/>
    <mergeCell ref="AK123:AL123"/>
    <mergeCell ref="AC91:AD92"/>
    <mergeCell ref="AE91:AF92"/>
    <mergeCell ref="AG91:AH92"/>
    <mergeCell ref="AI91:AJ92"/>
    <mergeCell ref="AY18:AZ18"/>
    <mergeCell ref="BA18:BB18"/>
    <mergeCell ref="AW19:AX19"/>
    <mergeCell ref="AY19:AZ19"/>
    <mergeCell ref="BA19:BB19"/>
    <mergeCell ref="AW14:AX14"/>
    <mergeCell ref="AY14:AZ14"/>
    <mergeCell ref="BA14:BB14"/>
    <mergeCell ref="AW15:AX15"/>
    <mergeCell ref="AY15:AZ15"/>
    <mergeCell ref="BA15:BB15"/>
    <mergeCell ref="BA11:BB11"/>
    <mergeCell ref="AW12:AX12"/>
    <mergeCell ref="AY12:AZ12"/>
    <mergeCell ref="BA12:BB12"/>
    <mergeCell ref="AW13:AX13"/>
    <mergeCell ref="AY13:AZ13"/>
    <mergeCell ref="BA13:BB13"/>
    <mergeCell ref="AW24:AX24"/>
    <mergeCell ref="AY24:AZ24"/>
    <mergeCell ref="BA24:BB24"/>
    <mergeCell ref="AW25:AX25"/>
    <mergeCell ref="AY25:AZ25"/>
    <mergeCell ref="BA25:BB25"/>
    <mergeCell ref="AW22:AX22"/>
    <mergeCell ref="AY22:AZ22"/>
    <mergeCell ref="BA22:BB22"/>
    <mergeCell ref="AW23:AX23"/>
    <mergeCell ref="AY23:AZ23"/>
    <mergeCell ref="BA23:BB23"/>
    <mergeCell ref="AW20:AX20"/>
    <mergeCell ref="AY20:AZ20"/>
    <mergeCell ref="BA20:BB20"/>
    <mergeCell ref="AW21:AX21"/>
    <mergeCell ref="AY21:AZ21"/>
    <mergeCell ref="BA21:BB21"/>
    <mergeCell ref="AW27:AX27"/>
    <mergeCell ref="AY27:AZ27"/>
    <mergeCell ref="BA27:BB27"/>
    <mergeCell ref="AW28:AX28"/>
    <mergeCell ref="AY28:AZ28"/>
    <mergeCell ref="BA28:BB28"/>
    <mergeCell ref="AW40:AX40"/>
    <mergeCell ref="AY40:AZ40"/>
    <mergeCell ref="BA40:BB40"/>
    <mergeCell ref="AW41:AX41"/>
    <mergeCell ref="AY41:AZ41"/>
    <mergeCell ref="BA41:BB41"/>
    <mergeCell ref="AW38:AX38"/>
    <mergeCell ref="AY38:AZ38"/>
    <mergeCell ref="BA38:BB38"/>
    <mergeCell ref="AW39:AX39"/>
    <mergeCell ref="AY39:AZ39"/>
    <mergeCell ref="BA39:BB39"/>
    <mergeCell ref="AW35:AX35"/>
    <mergeCell ref="AY35:AZ35"/>
    <mergeCell ref="BA35:BB35"/>
    <mergeCell ref="AW36:AX36"/>
    <mergeCell ref="AY36:AZ36"/>
    <mergeCell ref="BA36:BB36"/>
    <mergeCell ref="AM8:AN8"/>
    <mergeCell ref="AO8:AP8"/>
    <mergeCell ref="AQ8:AR8"/>
    <mergeCell ref="AS8:AT8"/>
    <mergeCell ref="AU8:AV8"/>
    <mergeCell ref="AM10:AN10"/>
    <mergeCell ref="AO10:AP10"/>
    <mergeCell ref="AQ10:AR10"/>
    <mergeCell ref="AS10:AT10"/>
    <mergeCell ref="AU10:AV10"/>
    <mergeCell ref="AW128:AX129"/>
    <mergeCell ref="AY128:AZ129"/>
    <mergeCell ref="BA128:BB129"/>
    <mergeCell ref="AW160:AX160"/>
    <mergeCell ref="AY160:AZ160"/>
    <mergeCell ref="BA160:BB160"/>
    <mergeCell ref="AW123:AX123"/>
    <mergeCell ref="AY123:AZ123"/>
    <mergeCell ref="BA123:BB123"/>
    <mergeCell ref="AW125:AX126"/>
    <mergeCell ref="AY125:AZ126"/>
    <mergeCell ref="BA125:BB126"/>
    <mergeCell ref="AW88:AX89"/>
    <mergeCell ref="AY88:AZ89"/>
    <mergeCell ref="BA88:BB89"/>
    <mergeCell ref="AW91:AX92"/>
    <mergeCell ref="AY91:AZ92"/>
    <mergeCell ref="BA91:BB92"/>
    <mergeCell ref="AW53:AX54"/>
    <mergeCell ref="AY53:AZ54"/>
    <mergeCell ref="BA53:BB54"/>
    <mergeCell ref="AW85:AX85"/>
    <mergeCell ref="AM13:AN13"/>
    <mergeCell ref="AO13:AP13"/>
    <mergeCell ref="AQ13:AR13"/>
    <mergeCell ref="AS13:AT13"/>
    <mergeCell ref="AU13:AV13"/>
    <mergeCell ref="AM14:AN14"/>
    <mergeCell ref="AO14:AP14"/>
    <mergeCell ref="AQ14:AR14"/>
    <mergeCell ref="AS14:AT14"/>
    <mergeCell ref="AU14:AV14"/>
    <mergeCell ref="AM11:AN11"/>
    <mergeCell ref="AO11:AP11"/>
    <mergeCell ref="AQ11:AR11"/>
    <mergeCell ref="AS11:AT11"/>
    <mergeCell ref="AU11:AV11"/>
    <mergeCell ref="AM12:AN12"/>
    <mergeCell ref="AO12:AP12"/>
    <mergeCell ref="AQ12:AR12"/>
    <mergeCell ref="AS12:AT12"/>
    <mergeCell ref="AU12:AV12"/>
    <mergeCell ref="AO17:AP17"/>
    <mergeCell ref="AQ17:AR17"/>
    <mergeCell ref="AS17:AT17"/>
    <mergeCell ref="AU17:AV17"/>
    <mergeCell ref="AM18:AN18"/>
    <mergeCell ref="AO18:AP18"/>
    <mergeCell ref="AQ18:AR18"/>
    <mergeCell ref="AS18:AT18"/>
    <mergeCell ref="AU18:AV18"/>
    <mergeCell ref="AU25:AV25"/>
    <mergeCell ref="AM26:AN26"/>
    <mergeCell ref="AO26:AP26"/>
    <mergeCell ref="AQ26:AR26"/>
    <mergeCell ref="AS26:AT26"/>
    <mergeCell ref="AU26:AV26"/>
    <mergeCell ref="AM23:AN23"/>
    <mergeCell ref="AO23:AP23"/>
    <mergeCell ref="AQ23:AR23"/>
    <mergeCell ref="AS23:AT23"/>
    <mergeCell ref="AU23:AV23"/>
    <mergeCell ref="AM24:AN24"/>
    <mergeCell ref="AO24:AP24"/>
    <mergeCell ref="AQ24:AR24"/>
    <mergeCell ref="AS24:AT24"/>
    <mergeCell ref="AU24:AV24"/>
    <mergeCell ref="AM21:AN21"/>
    <mergeCell ref="AO21:AP21"/>
    <mergeCell ref="AQ21:AR21"/>
    <mergeCell ref="AS21:AT21"/>
    <mergeCell ref="AU21:AV21"/>
    <mergeCell ref="AM22:AN22"/>
    <mergeCell ref="AO22:AP22"/>
    <mergeCell ref="AM30:AN30"/>
    <mergeCell ref="AO30:AP30"/>
    <mergeCell ref="AQ30:AR30"/>
    <mergeCell ref="AS30:AT30"/>
    <mergeCell ref="AU30:AV30"/>
    <mergeCell ref="AM27:AN27"/>
    <mergeCell ref="AO27:AP27"/>
    <mergeCell ref="AQ27:AR27"/>
    <mergeCell ref="AS27:AT27"/>
    <mergeCell ref="AU27:AV27"/>
    <mergeCell ref="AM28:AN28"/>
    <mergeCell ref="AO28:AP28"/>
    <mergeCell ref="AQ28:AR28"/>
    <mergeCell ref="AS28:AT28"/>
    <mergeCell ref="AU28:AV28"/>
    <mergeCell ref="AM33:AN33"/>
    <mergeCell ref="AO33:AP33"/>
    <mergeCell ref="AQ33:AR33"/>
    <mergeCell ref="AS33:AT33"/>
    <mergeCell ref="AU33:AV33"/>
    <mergeCell ref="AM31:AN31"/>
    <mergeCell ref="AO31:AP31"/>
    <mergeCell ref="AQ31:AR31"/>
    <mergeCell ref="AS31:AT31"/>
    <mergeCell ref="AU31:AV31"/>
    <mergeCell ref="AM32:AN32"/>
    <mergeCell ref="AO32:AP32"/>
    <mergeCell ref="AQ32:AR32"/>
    <mergeCell ref="AS32:AT32"/>
    <mergeCell ref="AU32:AV32"/>
    <mergeCell ref="AM38:AN38"/>
    <mergeCell ref="AO38:AP38"/>
    <mergeCell ref="AQ38:AR38"/>
    <mergeCell ref="AS38:AT38"/>
    <mergeCell ref="AU38:AV38"/>
    <mergeCell ref="AM39:AN39"/>
    <mergeCell ref="AO39:AP39"/>
    <mergeCell ref="AQ39:AR39"/>
    <mergeCell ref="AS39:AT39"/>
    <mergeCell ref="AU39:AV39"/>
    <mergeCell ref="AM35:AN35"/>
    <mergeCell ref="AO35:AP35"/>
    <mergeCell ref="AQ35:AR35"/>
    <mergeCell ref="AS35:AT35"/>
    <mergeCell ref="AU35:AV35"/>
    <mergeCell ref="AM36:AN36"/>
    <mergeCell ref="AO36:AP36"/>
    <mergeCell ref="AQ36:AR36"/>
    <mergeCell ref="AS36:AT36"/>
    <mergeCell ref="AU36:AV36"/>
    <mergeCell ref="AO42:AP42"/>
    <mergeCell ref="AQ42:AR42"/>
    <mergeCell ref="AS42:AT42"/>
    <mergeCell ref="AU42:AV42"/>
    <mergeCell ref="AM43:AN43"/>
    <mergeCell ref="AO43:AP43"/>
    <mergeCell ref="AQ43:AR43"/>
    <mergeCell ref="AS43:AT43"/>
    <mergeCell ref="AU43:AV43"/>
    <mergeCell ref="AM40:AN40"/>
    <mergeCell ref="AO40:AP40"/>
    <mergeCell ref="AQ40:AR40"/>
    <mergeCell ref="AS40:AT40"/>
    <mergeCell ref="AU40:AV40"/>
    <mergeCell ref="AM41:AN41"/>
    <mergeCell ref="AO41:AP41"/>
    <mergeCell ref="AQ41:AR41"/>
    <mergeCell ref="AS41:AT41"/>
    <mergeCell ref="AU41:AV41"/>
    <mergeCell ref="AM50:AN51"/>
    <mergeCell ref="AO50:AP51"/>
    <mergeCell ref="AQ50:AR51"/>
    <mergeCell ref="AS50:AT51"/>
    <mergeCell ref="AU50:AV51"/>
    <mergeCell ref="AM44:AN44"/>
    <mergeCell ref="AO44:AP44"/>
    <mergeCell ref="AQ44:AR44"/>
    <mergeCell ref="AS44:AT44"/>
    <mergeCell ref="AU44:AV44"/>
    <mergeCell ref="AM45:AN45"/>
    <mergeCell ref="AO45:AP45"/>
    <mergeCell ref="AQ45:AR45"/>
    <mergeCell ref="AS45:AT45"/>
    <mergeCell ref="AU45:AV45"/>
    <mergeCell ref="AM88:AN89"/>
    <mergeCell ref="AO88:AP89"/>
    <mergeCell ref="AQ88:AR89"/>
    <mergeCell ref="AS88:AT89"/>
    <mergeCell ref="AU88:AV89"/>
    <mergeCell ref="AM53:AN54"/>
    <mergeCell ref="AO53:AP54"/>
    <mergeCell ref="AQ53:AR54"/>
    <mergeCell ref="AS53:AT54"/>
    <mergeCell ref="AU53:AV54"/>
    <mergeCell ref="AM85:AN85"/>
    <mergeCell ref="AO85:AP85"/>
    <mergeCell ref="AQ85:AR85"/>
    <mergeCell ref="AS85:AT85"/>
    <mergeCell ref="AU85:AV85"/>
    <mergeCell ref="AM160:AN160"/>
    <mergeCell ref="AO160:AP160"/>
    <mergeCell ref="AQ160:AR160"/>
    <mergeCell ref="AS160:AT160"/>
    <mergeCell ref="AU160:AV160"/>
    <mergeCell ref="AM123:AN123"/>
    <mergeCell ref="AO123:AP123"/>
    <mergeCell ref="AQ123:AR123"/>
    <mergeCell ref="AS123:AT123"/>
    <mergeCell ref="AU123:AV123"/>
    <mergeCell ref="AM125:AN126"/>
    <mergeCell ref="AO125:AP126"/>
    <mergeCell ref="AQ125:AR126"/>
    <mergeCell ref="AS125:AT126"/>
    <mergeCell ref="AU125:AV126"/>
    <mergeCell ref="M11:N11"/>
    <mergeCell ref="O11:P11"/>
    <mergeCell ref="Q11:R11"/>
    <mergeCell ref="S11:T11"/>
    <mergeCell ref="U11:V11"/>
    <mergeCell ref="M12:N12"/>
    <mergeCell ref="O12:P12"/>
    <mergeCell ref="Q12:R12"/>
    <mergeCell ref="S12:T12"/>
    <mergeCell ref="U12:V12"/>
    <mergeCell ref="M19:N19"/>
    <mergeCell ref="O19:P19"/>
    <mergeCell ref="Q19:R19"/>
    <mergeCell ref="S19:T19"/>
    <mergeCell ref="U19:V19"/>
    <mergeCell ref="M20:N20"/>
    <mergeCell ref="O20:P20"/>
    <mergeCell ref="M8:N8"/>
    <mergeCell ref="O8:P8"/>
    <mergeCell ref="Q8:R8"/>
    <mergeCell ref="S8:T8"/>
    <mergeCell ref="U8:V8"/>
    <mergeCell ref="M10:N10"/>
    <mergeCell ref="O10:P10"/>
    <mergeCell ref="Q10:R10"/>
    <mergeCell ref="S10:T10"/>
    <mergeCell ref="U10:V10"/>
    <mergeCell ref="M15:N15"/>
    <mergeCell ref="O15:P15"/>
    <mergeCell ref="Q15:R15"/>
    <mergeCell ref="S15:T15"/>
    <mergeCell ref="U15:V15"/>
    <mergeCell ref="M16:N16"/>
    <mergeCell ref="O16:P16"/>
    <mergeCell ref="Q16:R16"/>
    <mergeCell ref="S16:T16"/>
    <mergeCell ref="U16:V16"/>
    <mergeCell ref="M13:N13"/>
    <mergeCell ref="O13:P13"/>
    <mergeCell ref="Q13:R13"/>
    <mergeCell ref="S13:T13"/>
    <mergeCell ref="U13:V13"/>
    <mergeCell ref="M14:N14"/>
    <mergeCell ref="O14:P14"/>
    <mergeCell ref="Q14:R14"/>
    <mergeCell ref="S14:T14"/>
    <mergeCell ref="U14:V14"/>
    <mergeCell ref="Q20:R20"/>
    <mergeCell ref="S20:T20"/>
    <mergeCell ref="U20:V20"/>
    <mergeCell ref="M17:N17"/>
    <mergeCell ref="O17:P17"/>
    <mergeCell ref="Q17:R17"/>
    <mergeCell ref="S17:T17"/>
    <mergeCell ref="U17:V17"/>
    <mergeCell ref="M18:N18"/>
    <mergeCell ref="O18:P18"/>
    <mergeCell ref="Q18:R18"/>
    <mergeCell ref="S18:T18"/>
    <mergeCell ref="U18:V18"/>
    <mergeCell ref="M23:N23"/>
    <mergeCell ref="O23:P23"/>
    <mergeCell ref="Q23:R23"/>
    <mergeCell ref="S23:T23"/>
    <mergeCell ref="U23:V23"/>
    <mergeCell ref="M24:N24"/>
    <mergeCell ref="O24:P24"/>
    <mergeCell ref="Q24:R24"/>
    <mergeCell ref="S24:T24"/>
    <mergeCell ref="U24:V24"/>
    <mergeCell ref="M21:N21"/>
    <mergeCell ref="O21:P21"/>
    <mergeCell ref="Q21:R21"/>
    <mergeCell ref="S21:T21"/>
    <mergeCell ref="U21:V21"/>
    <mergeCell ref="M22:N22"/>
    <mergeCell ref="O22:P22"/>
    <mergeCell ref="Q22:R22"/>
    <mergeCell ref="S22:T22"/>
    <mergeCell ref="U22:V22"/>
    <mergeCell ref="M27:N27"/>
    <mergeCell ref="O27:P27"/>
    <mergeCell ref="Q27:R27"/>
    <mergeCell ref="S27:T27"/>
    <mergeCell ref="U27:V27"/>
    <mergeCell ref="M28:N28"/>
    <mergeCell ref="O28:P28"/>
    <mergeCell ref="Q28:R28"/>
    <mergeCell ref="S28:T28"/>
    <mergeCell ref="U28:V28"/>
    <mergeCell ref="M25:N25"/>
    <mergeCell ref="O25:P25"/>
    <mergeCell ref="Q25:R25"/>
    <mergeCell ref="S25:T25"/>
    <mergeCell ref="U25:V25"/>
    <mergeCell ref="M26:N26"/>
    <mergeCell ref="O26:P26"/>
    <mergeCell ref="Q26:R26"/>
    <mergeCell ref="S26:T26"/>
    <mergeCell ref="U26:V26"/>
    <mergeCell ref="M31:N31"/>
    <mergeCell ref="O31:P31"/>
    <mergeCell ref="Q31:R31"/>
    <mergeCell ref="S31:T31"/>
    <mergeCell ref="U31:V31"/>
    <mergeCell ref="M29:N29"/>
    <mergeCell ref="O29:P29"/>
    <mergeCell ref="Q29:R29"/>
    <mergeCell ref="S29:T29"/>
    <mergeCell ref="U29:V29"/>
    <mergeCell ref="M30:N30"/>
    <mergeCell ref="O30:P30"/>
    <mergeCell ref="Q30:R30"/>
    <mergeCell ref="S30:T30"/>
    <mergeCell ref="U30:V30"/>
    <mergeCell ref="O36:P36"/>
    <mergeCell ref="Q36:R36"/>
    <mergeCell ref="S36:T36"/>
    <mergeCell ref="U36:V36"/>
    <mergeCell ref="M33:N33"/>
    <mergeCell ref="O33:P33"/>
    <mergeCell ref="Q33:R33"/>
    <mergeCell ref="S33:T33"/>
    <mergeCell ref="U33:V33"/>
    <mergeCell ref="M34:N34"/>
    <mergeCell ref="O34:P34"/>
    <mergeCell ref="Q34:R34"/>
    <mergeCell ref="S34:T34"/>
    <mergeCell ref="U34:V34"/>
    <mergeCell ref="M40:N40"/>
    <mergeCell ref="O40:P40"/>
    <mergeCell ref="Q40:R40"/>
    <mergeCell ref="S40:T40"/>
    <mergeCell ref="U40:V40"/>
    <mergeCell ref="Q35:R35"/>
    <mergeCell ref="S35:T35"/>
    <mergeCell ref="U35:V35"/>
    <mergeCell ref="M41:N41"/>
    <mergeCell ref="O41:P41"/>
    <mergeCell ref="Q41:R41"/>
    <mergeCell ref="S41:T41"/>
    <mergeCell ref="U41:V41"/>
    <mergeCell ref="M38:N38"/>
    <mergeCell ref="O38:P38"/>
    <mergeCell ref="Q38:R38"/>
    <mergeCell ref="S38:T38"/>
    <mergeCell ref="U38:V38"/>
    <mergeCell ref="M39:N39"/>
    <mergeCell ref="O39:P39"/>
    <mergeCell ref="Q39:R39"/>
    <mergeCell ref="S39:T39"/>
    <mergeCell ref="U39:V39"/>
    <mergeCell ref="M44:N44"/>
    <mergeCell ref="O44:P44"/>
    <mergeCell ref="Q44:R44"/>
    <mergeCell ref="S44:T44"/>
    <mergeCell ref="U44:V44"/>
    <mergeCell ref="M42:N42"/>
    <mergeCell ref="O42:P42"/>
    <mergeCell ref="Q42:R42"/>
    <mergeCell ref="S42:T42"/>
    <mergeCell ref="U42:V42"/>
    <mergeCell ref="M43:N43"/>
    <mergeCell ref="O43:P43"/>
    <mergeCell ref="Q43:R43"/>
    <mergeCell ref="S43:T43"/>
    <mergeCell ref="U43:V43"/>
    <mergeCell ref="Q91:R92"/>
    <mergeCell ref="S91:T92"/>
    <mergeCell ref="U91:V92"/>
    <mergeCell ref="M53:N54"/>
    <mergeCell ref="O53:P54"/>
    <mergeCell ref="Q53:R54"/>
    <mergeCell ref="S53:T54"/>
    <mergeCell ref="U53:V54"/>
    <mergeCell ref="M85:N85"/>
    <mergeCell ref="O85:P85"/>
    <mergeCell ref="Q85:R85"/>
    <mergeCell ref="S85:T85"/>
    <mergeCell ref="U85:V85"/>
    <mergeCell ref="M46:N46"/>
    <mergeCell ref="O46:P46"/>
    <mergeCell ref="Q46:R46"/>
    <mergeCell ref="S46:T46"/>
    <mergeCell ref="U46:V46"/>
    <mergeCell ref="M50:N51"/>
    <mergeCell ref="O50:P51"/>
    <mergeCell ref="Q50:R51"/>
    <mergeCell ref="S50:T51"/>
    <mergeCell ref="U50:V51"/>
    <mergeCell ref="Y13:Z13"/>
    <mergeCell ref="AA13:AB13"/>
    <mergeCell ref="Y8:Z8"/>
    <mergeCell ref="AA8:AB8"/>
    <mergeCell ref="AC8:AD8"/>
    <mergeCell ref="AE8:AF8"/>
    <mergeCell ref="Y10:Z10"/>
    <mergeCell ref="AA10:AB10"/>
    <mergeCell ref="M128:N129"/>
    <mergeCell ref="O128:P129"/>
    <mergeCell ref="Q128:R129"/>
    <mergeCell ref="S128:T129"/>
    <mergeCell ref="U128:V129"/>
    <mergeCell ref="M123:N123"/>
    <mergeCell ref="O123:P123"/>
    <mergeCell ref="Q123:R123"/>
    <mergeCell ref="S123:T123"/>
    <mergeCell ref="U123:V123"/>
    <mergeCell ref="M125:N126"/>
    <mergeCell ref="O125:P126"/>
    <mergeCell ref="Q125:R126"/>
    <mergeCell ref="S125:T126"/>
    <mergeCell ref="U125:V126"/>
    <mergeCell ref="M88:N89"/>
    <mergeCell ref="O88:P89"/>
    <mergeCell ref="Q88:R89"/>
    <mergeCell ref="S88:T89"/>
    <mergeCell ref="U88:V89"/>
    <mergeCell ref="Y20:Z20"/>
    <mergeCell ref="AA20:AB20"/>
    <mergeCell ref="Y21:Z21"/>
    <mergeCell ref="AA21:AB21"/>
    <mergeCell ref="Y17:Z17"/>
    <mergeCell ref="AA17:AB17"/>
    <mergeCell ref="Y18:Z18"/>
    <mergeCell ref="AA18:AB18"/>
    <mergeCell ref="Y19:Z19"/>
    <mergeCell ref="AA19:AB19"/>
    <mergeCell ref="Y14:Z14"/>
    <mergeCell ref="AA14:AB14"/>
    <mergeCell ref="Y15:Z15"/>
    <mergeCell ref="AA15:AB15"/>
    <mergeCell ref="Y16:Z16"/>
    <mergeCell ref="AA16:AB16"/>
    <mergeCell ref="AA30:AB30"/>
    <mergeCell ref="Y31:Z31"/>
    <mergeCell ref="AA31:AB31"/>
    <mergeCell ref="Y32:Z32"/>
    <mergeCell ref="AA32:AB32"/>
    <mergeCell ref="AA26:AB26"/>
    <mergeCell ref="Y27:Z27"/>
    <mergeCell ref="AA27:AB27"/>
    <mergeCell ref="Y28:Z28"/>
    <mergeCell ref="AA28:AB28"/>
    <mergeCell ref="Y29:Z29"/>
    <mergeCell ref="AA29:AB29"/>
    <mergeCell ref="Y23:Z23"/>
    <mergeCell ref="AA23:AB23"/>
    <mergeCell ref="Y24:Z24"/>
    <mergeCell ref="AA24:AB24"/>
    <mergeCell ref="Y25:Z25"/>
    <mergeCell ref="AA25:AB25"/>
    <mergeCell ref="Y41:Z41"/>
    <mergeCell ref="AA41:AB41"/>
    <mergeCell ref="Y42:Z42"/>
    <mergeCell ref="AA42:AB42"/>
    <mergeCell ref="Y43:Z43"/>
    <mergeCell ref="AA43:AB43"/>
    <mergeCell ref="Y38:Z38"/>
    <mergeCell ref="AA38:AB38"/>
    <mergeCell ref="Y39:Z39"/>
    <mergeCell ref="AA39:AB39"/>
    <mergeCell ref="Y40:Z40"/>
    <mergeCell ref="AA40:AB40"/>
    <mergeCell ref="Y34:Z34"/>
    <mergeCell ref="AA34:AB34"/>
    <mergeCell ref="Y35:Z35"/>
    <mergeCell ref="AA35:AB35"/>
    <mergeCell ref="Y36:Z36"/>
    <mergeCell ref="AA36:AB36"/>
    <mergeCell ref="Y91:Z92"/>
    <mergeCell ref="AA91:AB92"/>
    <mergeCell ref="Y123:Z123"/>
    <mergeCell ref="AA123:AB123"/>
    <mergeCell ref="Y50:Z51"/>
    <mergeCell ref="AA50:AB51"/>
    <mergeCell ref="Y53:Z54"/>
    <mergeCell ref="AA53:AB54"/>
    <mergeCell ref="Y85:Z85"/>
    <mergeCell ref="AA85:AB85"/>
    <mergeCell ref="Y44:Z44"/>
    <mergeCell ref="AA44:AB44"/>
    <mergeCell ref="Y45:Z45"/>
    <mergeCell ref="AA45:AB45"/>
    <mergeCell ref="Y46:Z46"/>
    <mergeCell ref="AA46:AB46"/>
    <mergeCell ref="AE162:AF163"/>
    <mergeCell ref="AG162:AH163"/>
    <mergeCell ref="AI162:AJ163"/>
    <mergeCell ref="AK162:AL163"/>
    <mergeCell ref="O162:P163"/>
    <mergeCell ref="Q162:R163"/>
    <mergeCell ref="S162:T163"/>
    <mergeCell ref="U162:V163"/>
    <mergeCell ref="W162:X163"/>
    <mergeCell ref="Y162:Z163"/>
    <mergeCell ref="A162:A163"/>
    <mergeCell ref="B162:C163"/>
    <mergeCell ref="H162:H163"/>
    <mergeCell ref="I162:J163"/>
    <mergeCell ref="K162:L163"/>
    <mergeCell ref="M162:N163"/>
    <mergeCell ref="Y125:Z126"/>
    <mergeCell ref="AA125:AB126"/>
    <mergeCell ref="Y128:Z129"/>
    <mergeCell ref="AA128:AB129"/>
    <mergeCell ref="Y160:Z160"/>
    <mergeCell ref="AA160:AB160"/>
    <mergeCell ref="M160:N160"/>
    <mergeCell ref="O160:P160"/>
    <mergeCell ref="Q160:R160"/>
    <mergeCell ref="S160:T160"/>
    <mergeCell ref="U160:V160"/>
    <mergeCell ref="A158:H158"/>
    <mergeCell ref="A160:H160"/>
    <mergeCell ref="I160:J160"/>
    <mergeCell ref="K160:L160"/>
    <mergeCell ref="W160:X160"/>
    <mergeCell ref="A155:G155"/>
    <mergeCell ref="CO162:CP163"/>
    <mergeCell ref="CQ162:CR163"/>
    <mergeCell ref="CS162:CT163"/>
    <mergeCell ref="CU162:CV163"/>
    <mergeCell ref="A164:G164"/>
    <mergeCell ref="BU164:CA164"/>
    <mergeCell ref="CC162:CD163"/>
    <mergeCell ref="CE162:CF163"/>
    <mergeCell ref="CG162:CH163"/>
    <mergeCell ref="CI162:CJ163"/>
    <mergeCell ref="CK162:CL163"/>
    <mergeCell ref="CM162:CN163"/>
    <mergeCell ref="BK162:BL163"/>
    <mergeCell ref="BM162:BN163"/>
    <mergeCell ref="BO162:BP163"/>
    <mergeCell ref="BU162:BU163"/>
    <mergeCell ref="BV162:BW163"/>
    <mergeCell ref="CB162:CB163"/>
    <mergeCell ref="AY162:AZ163"/>
    <mergeCell ref="BA162:BB163"/>
    <mergeCell ref="BC162:BD163"/>
    <mergeCell ref="BE162:BF163"/>
    <mergeCell ref="BG162:BH163"/>
    <mergeCell ref="BI162:BJ163"/>
    <mergeCell ref="AM162:AN163"/>
    <mergeCell ref="AO162:AP163"/>
    <mergeCell ref="AQ162:AR163"/>
    <mergeCell ref="AS162:AT163"/>
    <mergeCell ref="AU162:AV163"/>
    <mergeCell ref="AW162:AX163"/>
    <mergeCell ref="AA162:AB163"/>
    <mergeCell ref="AC162:AD163"/>
    <mergeCell ref="AW165:AX166"/>
    <mergeCell ref="AY165:AZ166"/>
    <mergeCell ref="BA165:BB166"/>
    <mergeCell ref="BC165:BD166"/>
    <mergeCell ref="AG165:AH166"/>
    <mergeCell ref="AI165:AJ166"/>
    <mergeCell ref="AK165:AL166"/>
    <mergeCell ref="AM165:AN166"/>
    <mergeCell ref="AO165:AP166"/>
    <mergeCell ref="AQ165:AR166"/>
    <mergeCell ref="U165:V166"/>
    <mergeCell ref="W165:X166"/>
    <mergeCell ref="Y165:Z166"/>
    <mergeCell ref="AA165:AB166"/>
    <mergeCell ref="AC165:AD166"/>
    <mergeCell ref="AE165:AF166"/>
    <mergeCell ref="I165:J166"/>
    <mergeCell ref="K165:L166"/>
    <mergeCell ref="M165:N166"/>
    <mergeCell ref="O165:P166"/>
    <mergeCell ref="Q165:R166"/>
    <mergeCell ref="S165:T166"/>
    <mergeCell ref="A187:G187"/>
    <mergeCell ref="BU187:CA187"/>
    <mergeCell ref="A188:G188"/>
    <mergeCell ref="BU188:CA188"/>
    <mergeCell ref="A189:G189"/>
    <mergeCell ref="BU189:CA189"/>
    <mergeCell ref="A183:H183"/>
    <mergeCell ref="BU183:CB183"/>
    <mergeCell ref="A185:BP185"/>
    <mergeCell ref="BU185:CV185"/>
    <mergeCell ref="A186:D186"/>
    <mergeCell ref="BU186:BX186"/>
    <mergeCell ref="CO165:CP166"/>
    <mergeCell ref="CQ165:CR166"/>
    <mergeCell ref="CS165:CT166"/>
    <mergeCell ref="CU165:CV166"/>
    <mergeCell ref="A167:BP167"/>
    <mergeCell ref="BU167:CV167"/>
    <mergeCell ref="CC165:CD166"/>
    <mergeCell ref="CE165:CF166"/>
    <mergeCell ref="CG165:CH166"/>
    <mergeCell ref="CI165:CJ166"/>
    <mergeCell ref="CK165:CL166"/>
    <mergeCell ref="CM165:CN166"/>
    <mergeCell ref="BE165:BF166"/>
    <mergeCell ref="BG165:BH166"/>
    <mergeCell ref="BI165:BJ166"/>
    <mergeCell ref="BK165:BL166"/>
    <mergeCell ref="BM165:BN166"/>
    <mergeCell ref="BO165:BP166"/>
    <mergeCell ref="AS165:AT166"/>
    <mergeCell ref="AU165:AV166"/>
    <mergeCell ref="A197:H197"/>
    <mergeCell ref="I197:J197"/>
    <mergeCell ref="K197:L197"/>
    <mergeCell ref="M197:N197"/>
    <mergeCell ref="O197:P197"/>
    <mergeCell ref="Q197:R197"/>
    <mergeCell ref="A193:G193"/>
    <mergeCell ref="BU193:CA193"/>
    <mergeCell ref="A194:G194"/>
    <mergeCell ref="BU194:CA194"/>
    <mergeCell ref="A195:H195"/>
    <mergeCell ref="BU195:CB195"/>
    <mergeCell ref="A190:G190"/>
    <mergeCell ref="BU190:CA190"/>
    <mergeCell ref="A191:G191"/>
    <mergeCell ref="BU191:CA191"/>
    <mergeCell ref="A192:G192"/>
    <mergeCell ref="BU192:CA192"/>
    <mergeCell ref="AQ197:AR197"/>
    <mergeCell ref="AS197:AT197"/>
    <mergeCell ref="AU197:AV197"/>
    <mergeCell ref="AW197:AX197"/>
    <mergeCell ref="AY197:AZ197"/>
    <mergeCell ref="BA197:BB197"/>
    <mergeCell ref="AE197:AF197"/>
    <mergeCell ref="AG197:AH197"/>
    <mergeCell ref="AI197:AJ197"/>
    <mergeCell ref="AK197:AL197"/>
    <mergeCell ref="AM197:AN197"/>
    <mergeCell ref="AO197:AP197"/>
    <mergeCell ref="S197:T197"/>
    <mergeCell ref="U197:V197"/>
    <mergeCell ref="W197:X197"/>
    <mergeCell ref="Y197:Z197"/>
    <mergeCell ref="AA197:AB197"/>
    <mergeCell ref="AC197:AD197"/>
    <mergeCell ref="CK197:CL197"/>
    <mergeCell ref="CM197:CN197"/>
    <mergeCell ref="CO197:CP197"/>
    <mergeCell ref="CQ197:CR197"/>
    <mergeCell ref="CS197:CT197"/>
    <mergeCell ref="CU197:CV197"/>
    <mergeCell ref="BO197:BP197"/>
    <mergeCell ref="BU197:CB197"/>
    <mergeCell ref="CC197:CD197"/>
    <mergeCell ref="CE197:CF197"/>
    <mergeCell ref="CG197:CH197"/>
    <mergeCell ref="CI197:CJ197"/>
    <mergeCell ref="BC197:BD197"/>
    <mergeCell ref="BE197:BF197"/>
    <mergeCell ref="BG197:BH197"/>
    <mergeCell ref="BI197:BJ197"/>
    <mergeCell ref="BK197:BL197"/>
    <mergeCell ref="BM197:BN197"/>
  </mergeCells>
  <phoneticPr fontId="4"/>
  <conditionalFormatting sqref="A53">
    <cfRule type="expression" dxfId="109" priority="22">
      <formula>$A$53=""</formula>
    </cfRule>
  </conditionalFormatting>
  <conditionalFormatting sqref="A91">
    <cfRule type="expression" dxfId="108" priority="18">
      <formula>$A$91=""</formula>
    </cfRule>
  </conditionalFormatting>
  <conditionalFormatting sqref="A128">
    <cfRule type="expression" dxfId="107" priority="14">
      <formula>$A$128=""</formula>
    </cfRule>
  </conditionalFormatting>
  <conditionalFormatting sqref="A165">
    <cfRule type="expression" dxfId="106" priority="10">
      <formula>$A$165=""</formula>
    </cfRule>
  </conditionalFormatting>
  <conditionalFormatting sqref="A57:BP71">
    <cfRule type="expression" dxfId="105" priority="1">
      <formula>$B$50="カバー工法"</formula>
    </cfRule>
  </conditionalFormatting>
  <conditionalFormatting sqref="B50:C51">
    <cfRule type="expression" dxfId="104" priority="23">
      <formula>$B$50=""</formula>
    </cfRule>
  </conditionalFormatting>
  <conditionalFormatting sqref="B88:C89">
    <cfRule type="expression" dxfId="103" priority="19">
      <formula>$B$88=""</formula>
    </cfRule>
  </conditionalFormatting>
  <conditionalFormatting sqref="B125:C126">
    <cfRule type="expression" dxfId="102" priority="15">
      <formula>$B$125=""</formula>
    </cfRule>
  </conditionalFormatting>
  <conditionalFormatting sqref="B162:C163">
    <cfRule type="expression" dxfId="101" priority="11">
      <formula>$B$162=""</formula>
    </cfRule>
  </conditionalFormatting>
  <conditionalFormatting sqref="G57:G70">
    <cfRule type="expression" dxfId="100" priority="4">
      <formula>$B$50="断熱材の設置"</formula>
    </cfRule>
  </conditionalFormatting>
  <conditionalFormatting sqref="BU53">
    <cfRule type="expression" dxfId="99" priority="21">
      <formula>$A$53=""</formula>
    </cfRule>
  </conditionalFormatting>
  <conditionalFormatting sqref="BU91">
    <cfRule type="expression" dxfId="98" priority="17">
      <formula>$A$53=""</formula>
    </cfRule>
  </conditionalFormatting>
  <conditionalFormatting sqref="BU128">
    <cfRule type="expression" dxfId="97" priority="13">
      <formula>$A$53=""</formula>
    </cfRule>
  </conditionalFormatting>
  <conditionalFormatting sqref="BU165">
    <cfRule type="expression" dxfId="96" priority="9">
      <formula>$A$53=""</formula>
    </cfRule>
  </conditionalFormatting>
  <conditionalFormatting sqref="BV50:BW51">
    <cfRule type="expression" dxfId="95" priority="20">
      <formula>$B$50=""</formula>
    </cfRule>
  </conditionalFormatting>
  <conditionalFormatting sqref="BV88:BW89">
    <cfRule type="expression" dxfId="94" priority="16">
      <formula>$B$50=""</formula>
    </cfRule>
  </conditionalFormatting>
  <conditionalFormatting sqref="BV125:BW126">
    <cfRule type="expression" dxfId="93" priority="12">
      <formula>$B$50=""</formula>
    </cfRule>
  </conditionalFormatting>
  <conditionalFormatting sqref="BV162:BW163">
    <cfRule type="expression" dxfId="92" priority="8">
      <formula>$B$50=""</formula>
    </cfRule>
  </conditionalFormatting>
  <dataValidations disablePrompts="1" count="2">
    <dataValidation type="list" allowBlank="1" showInputMessage="1" showErrorMessage="1" sqref="B50:C51 BV50:BW51 B88:C89 BV88:BW89 B125:C126 BV125:BW126 B162:C163 BV162:BW163" xr:uid="{00000000-0002-0000-0500-000000000000}">
      <formula1>"ガラス交換,カバー工法,建具交換,外窓の交換,内窓の取付,ドアの設置,断熱材の設置,現況図面"</formula1>
    </dataValidation>
    <dataValidation type="list" allowBlank="1" showInputMessage="1" showErrorMessage="1" sqref="A53 BU53 A91 BU91 A128 BU128 A165 BU165" xr:uid="{00000000-0002-0000-0500-000001000000}">
      <formula1>"✔"</formula1>
    </dataValidation>
  </dataValidations>
  <printOptions horizontalCentered="1"/>
  <pageMargins left="0.25" right="0.25" top="0.75" bottom="0.75" header="0.3" footer="0.3"/>
  <pageSetup paperSize="8" scale="36" fitToHeight="0" orientation="landscape" r:id="rId1"/>
  <rowBreaks count="2" manualBreakCount="2">
    <brk id="86" max="67" man="1"/>
    <brk id="160" max="67" man="1"/>
  </rowBreaks>
  <colBreaks count="1" manualBreakCount="1">
    <brk id="6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BC51"/>
  <sheetViews>
    <sheetView showGridLines="0" zoomScale="70" zoomScaleNormal="70" workbookViewId="0"/>
  </sheetViews>
  <sheetFormatPr defaultColWidth="3.4140625" defaultRowHeight="18" x14ac:dyDescent="0.55000000000000004"/>
  <cols>
    <col min="1" max="16384" width="3.4140625" style="2"/>
  </cols>
  <sheetData>
    <row r="1" spans="2:55" x14ac:dyDescent="0.55000000000000004">
      <c r="B1" s="1" t="s">
        <v>193</v>
      </c>
      <c r="C1" s="1"/>
      <c r="D1" s="1"/>
      <c r="E1" s="1"/>
      <c r="F1" s="1"/>
      <c r="G1" s="1"/>
      <c r="H1" s="1"/>
      <c r="I1" s="1"/>
      <c r="J1" s="1"/>
      <c r="AC1" s="1" t="s">
        <v>193</v>
      </c>
      <c r="AD1" s="1"/>
      <c r="AE1" s="1"/>
      <c r="AF1" s="1"/>
      <c r="AG1" s="1"/>
      <c r="AH1" s="1"/>
      <c r="AI1" s="1"/>
      <c r="AJ1" s="1"/>
      <c r="AK1" s="1"/>
    </row>
    <row r="2" spans="2:55" ht="9" customHeight="1" x14ac:dyDescent="0.55000000000000004"/>
    <row r="3" spans="2:55" x14ac:dyDescent="0.55000000000000004">
      <c r="B3" s="1070" t="s">
        <v>218</v>
      </c>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C3" s="1070" t="s">
        <v>218</v>
      </c>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3"/>
    </row>
    <row r="4" spans="2:55" ht="19" x14ac:dyDescent="0.55000000000000004">
      <c r="B4" s="1071" t="s">
        <v>0</v>
      </c>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C4" s="1071" t="s">
        <v>0</v>
      </c>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1"/>
      <c r="BC4" s="3"/>
    </row>
    <row r="6" spans="2:55" s="1" customFormat="1" ht="14" customHeight="1" thickBot="1" x14ac:dyDescent="0.6"/>
    <row r="7" spans="2:55" s="1" customFormat="1" ht="14" customHeight="1" x14ac:dyDescent="0.55000000000000004">
      <c r="B7" s="4"/>
      <c r="C7" s="5"/>
      <c r="D7" s="5"/>
      <c r="E7" s="5"/>
      <c r="F7" s="5"/>
      <c r="G7" s="5"/>
      <c r="H7" s="5"/>
      <c r="I7" s="5"/>
      <c r="J7" s="5"/>
      <c r="K7" s="5"/>
      <c r="L7" s="5"/>
      <c r="M7" s="5"/>
      <c r="N7" s="5"/>
      <c r="O7" s="5"/>
      <c r="P7" s="5"/>
      <c r="Q7" s="5"/>
      <c r="R7" s="5"/>
      <c r="S7" s="5"/>
      <c r="T7" s="5"/>
      <c r="U7" s="5"/>
      <c r="V7" s="5"/>
      <c r="W7" s="5"/>
      <c r="X7" s="5"/>
      <c r="Y7" s="5"/>
      <c r="Z7" s="5"/>
      <c r="AA7" s="6"/>
      <c r="AC7" s="4"/>
      <c r="AD7" s="5"/>
      <c r="AE7" s="5"/>
      <c r="AF7" s="5"/>
      <c r="AG7" s="5"/>
      <c r="AH7" s="5"/>
      <c r="AI7" s="5"/>
      <c r="AJ7" s="5"/>
      <c r="AK7" s="5"/>
      <c r="AL7" s="5"/>
      <c r="AM7" s="5"/>
      <c r="AN7" s="5"/>
      <c r="AO7" s="5"/>
      <c r="AP7" s="5"/>
      <c r="AQ7" s="5"/>
      <c r="AR7" s="5"/>
      <c r="AS7" s="5"/>
      <c r="AT7" s="5"/>
      <c r="AU7" s="5"/>
      <c r="AV7" s="5"/>
      <c r="AW7" s="5"/>
      <c r="AX7" s="5"/>
      <c r="AY7" s="5"/>
      <c r="AZ7" s="5"/>
      <c r="BA7" s="5"/>
      <c r="BB7" s="6"/>
    </row>
    <row r="8" spans="2:55" s="1" customFormat="1" ht="14" customHeight="1" x14ac:dyDescent="0.55000000000000004">
      <c r="B8" s="7"/>
      <c r="AA8" s="8"/>
      <c r="AC8" s="7"/>
      <c r="BB8" s="8"/>
    </row>
    <row r="9" spans="2:55" s="1" customFormat="1" ht="14" customHeight="1" x14ac:dyDescent="0.55000000000000004">
      <c r="B9" s="7"/>
      <c r="AA9" s="8"/>
      <c r="AC9" s="7"/>
      <c r="BB9" s="8"/>
    </row>
    <row r="10" spans="2:55" s="1" customFormat="1" ht="14" customHeight="1" x14ac:dyDescent="0.55000000000000004">
      <c r="B10" s="7"/>
      <c r="AA10" s="8"/>
      <c r="AC10" s="7"/>
      <c r="BB10" s="8"/>
    </row>
    <row r="11" spans="2:55" s="1" customFormat="1" ht="14" customHeight="1" x14ac:dyDescent="0.55000000000000004">
      <c r="B11" s="7"/>
      <c r="AA11" s="8"/>
      <c r="AC11" s="7"/>
      <c r="BB11" s="8"/>
    </row>
    <row r="12" spans="2:55" s="1" customFormat="1" ht="14" customHeight="1" x14ac:dyDescent="0.55000000000000004">
      <c r="B12" s="7"/>
      <c r="AA12" s="8"/>
      <c r="AC12" s="7"/>
      <c r="BB12" s="8"/>
    </row>
    <row r="13" spans="2:55" s="1" customFormat="1" ht="14" customHeight="1" x14ac:dyDescent="0.55000000000000004">
      <c r="B13" s="7"/>
      <c r="AA13" s="8"/>
      <c r="AC13" s="7"/>
      <c r="BB13" s="8"/>
    </row>
    <row r="14" spans="2:55" s="1" customFormat="1" ht="14" customHeight="1" x14ac:dyDescent="0.55000000000000004">
      <c r="B14" s="7"/>
      <c r="AA14" s="8"/>
      <c r="AC14" s="7"/>
      <c r="BB14" s="8"/>
    </row>
    <row r="15" spans="2:55" s="1" customFormat="1" ht="14" customHeight="1" x14ac:dyDescent="0.55000000000000004">
      <c r="B15" s="7"/>
      <c r="AA15" s="8"/>
      <c r="AC15" s="7"/>
      <c r="BB15" s="8"/>
    </row>
    <row r="16" spans="2:55" s="1" customFormat="1" ht="14" customHeight="1" x14ac:dyDescent="0.55000000000000004">
      <c r="B16" s="7"/>
      <c r="AA16" s="8"/>
      <c r="AC16" s="7"/>
      <c r="BB16" s="8"/>
    </row>
    <row r="17" spans="2:54" s="1" customFormat="1" ht="14" customHeight="1" x14ac:dyDescent="0.55000000000000004">
      <c r="B17" s="7"/>
      <c r="AA17" s="8"/>
      <c r="AC17" s="7"/>
      <c r="BB17" s="8"/>
    </row>
    <row r="18" spans="2:54" s="1" customFormat="1" ht="14" customHeight="1" x14ac:dyDescent="0.55000000000000004">
      <c r="B18" s="7"/>
      <c r="AA18" s="8"/>
      <c r="AC18" s="7"/>
      <c r="BB18" s="8"/>
    </row>
    <row r="19" spans="2:54" s="1" customFormat="1" ht="14" customHeight="1" x14ac:dyDescent="0.55000000000000004">
      <c r="B19" s="7"/>
      <c r="F19"/>
      <c r="AA19" s="8"/>
      <c r="AC19" s="7"/>
      <c r="AG19"/>
      <c r="BB19" s="8"/>
    </row>
    <row r="20" spans="2:54" s="1" customFormat="1" ht="14" customHeight="1" x14ac:dyDescent="0.55000000000000004">
      <c r="B20" s="7"/>
      <c r="AA20" s="8"/>
      <c r="AC20" s="7"/>
      <c r="BB20" s="8"/>
    </row>
    <row r="21" spans="2:54" s="1" customFormat="1" ht="14" customHeight="1" x14ac:dyDescent="0.55000000000000004">
      <c r="B21" s="7"/>
      <c r="AA21" s="8"/>
      <c r="AC21" s="7"/>
      <c r="BB21" s="8"/>
    </row>
    <row r="22" spans="2:54" s="1" customFormat="1" ht="14" customHeight="1" x14ac:dyDescent="0.55000000000000004">
      <c r="B22" s="7"/>
      <c r="AA22" s="8"/>
      <c r="AC22" s="7"/>
      <c r="BB22" s="8"/>
    </row>
    <row r="23" spans="2:54" s="1" customFormat="1" ht="14" customHeight="1" x14ac:dyDescent="0.55000000000000004">
      <c r="B23" s="7"/>
      <c r="AA23" s="8"/>
      <c r="AC23" s="7"/>
      <c r="BB23" s="8"/>
    </row>
    <row r="24" spans="2:54" s="1" customFormat="1" ht="14" customHeight="1" x14ac:dyDescent="0.55000000000000004">
      <c r="B24" s="7"/>
      <c r="J24" s="1072" t="s">
        <v>384</v>
      </c>
      <c r="K24" s="1073"/>
      <c r="L24" s="1073"/>
      <c r="M24" s="1073"/>
      <c r="N24" s="1073"/>
      <c r="O24" s="1073"/>
      <c r="P24" s="1073"/>
      <c r="Q24" s="1073"/>
      <c r="R24" s="1073"/>
      <c r="S24" s="1074"/>
      <c r="AA24" s="8"/>
      <c r="AC24" s="7"/>
      <c r="AK24" s="1072" t="s">
        <v>384</v>
      </c>
      <c r="AL24" s="1073"/>
      <c r="AM24" s="1073"/>
      <c r="AN24" s="1073"/>
      <c r="AO24" s="1073"/>
      <c r="AP24" s="1073"/>
      <c r="AQ24" s="1073"/>
      <c r="AR24" s="1073"/>
      <c r="AS24" s="1073"/>
      <c r="AT24" s="1074"/>
      <c r="BB24" s="8"/>
    </row>
    <row r="25" spans="2:54" s="1" customFormat="1" ht="14" customHeight="1" x14ac:dyDescent="0.55000000000000004">
      <c r="B25" s="7"/>
      <c r="J25" s="1075"/>
      <c r="K25" s="1076"/>
      <c r="L25" s="1076"/>
      <c r="M25" s="1076"/>
      <c r="N25" s="1076"/>
      <c r="O25" s="1076"/>
      <c r="P25" s="1076"/>
      <c r="Q25" s="1076"/>
      <c r="R25" s="1076"/>
      <c r="S25" s="1077"/>
      <c r="AA25" s="8"/>
      <c r="AC25" s="7"/>
      <c r="AK25" s="1075"/>
      <c r="AL25" s="1076"/>
      <c r="AM25" s="1076"/>
      <c r="AN25" s="1076"/>
      <c r="AO25" s="1076"/>
      <c r="AP25" s="1076"/>
      <c r="AQ25" s="1076"/>
      <c r="AR25" s="1076"/>
      <c r="AS25" s="1076"/>
      <c r="AT25" s="1077"/>
      <c r="BB25" s="8"/>
    </row>
    <row r="26" spans="2:54" s="1" customFormat="1" ht="14" customHeight="1" x14ac:dyDescent="0.55000000000000004">
      <c r="B26" s="7"/>
      <c r="J26" s="1075"/>
      <c r="K26" s="1076"/>
      <c r="L26" s="1076"/>
      <c r="M26" s="1076"/>
      <c r="N26" s="1076"/>
      <c r="O26" s="1076"/>
      <c r="P26" s="1076"/>
      <c r="Q26" s="1076"/>
      <c r="R26" s="1076"/>
      <c r="S26" s="1077"/>
      <c r="AA26" s="8"/>
      <c r="AC26" s="7"/>
      <c r="AK26" s="1075"/>
      <c r="AL26" s="1076"/>
      <c r="AM26" s="1076"/>
      <c r="AN26" s="1076"/>
      <c r="AO26" s="1076"/>
      <c r="AP26" s="1076"/>
      <c r="AQ26" s="1076"/>
      <c r="AR26" s="1076"/>
      <c r="AS26" s="1076"/>
      <c r="AT26" s="1077"/>
      <c r="BB26" s="8"/>
    </row>
    <row r="27" spans="2:54" s="1" customFormat="1" ht="14" customHeight="1" x14ac:dyDescent="0.55000000000000004">
      <c r="B27" s="7"/>
      <c r="J27" s="1075"/>
      <c r="K27" s="1076"/>
      <c r="L27" s="1076"/>
      <c r="M27" s="1076"/>
      <c r="N27" s="1076"/>
      <c r="O27" s="1076"/>
      <c r="P27" s="1076"/>
      <c r="Q27" s="1076"/>
      <c r="R27" s="1076"/>
      <c r="S27" s="1077"/>
      <c r="AA27" s="8"/>
      <c r="AC27" s="7"/>
      <c r="AK27" s="1075"/>
      <c r="AL27" s="1076"/>
      <c r="AM27" s="1076"/>
      <c r="AN27" s="1076"/>
      <c r="AO27" s="1076"/>
      <c r="AP27" s="1076"/>
      <c r="AQ27" s="1076"/>
      <c r="AR27" s="1076"/>
      <c r="AS27" s="1076"/>
      <c r="AT27" s="1077"/>
      <c r="BB27" s="8"/>
    </row>
    <row r="28" spans="2:54" s="1" customFormat="1" ht="14" customHeight="1" x14ac:dyDescent="0.55000000000000004">
      <c r="B28" s="7"/>
      <c r="J28" s="1075"/>
      <c r="K28" s="1076"/>
      <c r="L28" s="1076"/>
      <c r="M28" s="1076"/>
      <c r="N28" s="1076"/>
      <c r="O28" s="1076"/>
      <c r="P28" s="1076"/>
      <c r="Q28" s="1076"/>
      <c r="R28" s="1076"/>
      <c r="S28" s="1077"/>
      <c r="AA28" s="8"/>
      <c r="AC28" s="7"/>
      <c r="AK28" s="1075"/>
      <c r="AL28" s="1076"/>
      <c r="AM28" s="1076"/>
      <c r="AN28" s="1076"/>
      <c r="AO28" s="1076"/>
      <c r="AP28" s="1076"/>
      <c r="AQ28" s="1076"/>
      <c r="AR28" s="1076"/>
      <c r="AS28" s="1076"/>
      <c r="AT28" s="1077"/>
      <c r="BB28" s="8"/>
    </row>
    <row r="29" spans="2:54" s="1" customFormat="1" ht="14" customHeight="1" x14ac:dyDescent="0.55000000000000004">
      <c r="B29" s="7"/>
      <c r="J29" s="1075"/>
      <c r="K29" s="1076"/>
      <c r="L29" s="1076"/>
      <c r="M29" s="1076"/>
      <c r="N29" s="1076"/>
      <c r="O29" s="1076"/>
      <c r="P29" s="1076"/>
      <c r="Q29" s="1076"/>
      <c r="R29" s="1076"/>
      <c r="S29" s="1077"/>
      <c r="AA29" s="8"/>
      <c r="AC29" s="7"/>
      <c r="AK29" s="1075"/>
      <c r="AL29" s="1076"/>
      <c r="AM29" s="1076"/>
      <c r="AN29" s="1076"/>
      <c r="AO29" s="1076"/>
      <c r="AP29" s="1076"/>
      <c r="AQ29" s="1076"/>
      <c r="AR29" s="1076"/>
      <c r="AS29" s="1076"/>
      <c r="AT29" s="1077"/>
      <c r="BB29" s="8"/>
    </row>
    <row r="30" spans="2:54" s="1" customFormat="1" ht="14" customHeight="1" x14ac:dyDescent="0.55000000000000004">
      <c r="B30" s="7"/>
      <c r="J30" s="1078"/>
      <c r="K30" s="1079"/>
      <c r="L30" s="1079"/>
      <c r="M30" s="1079"/>
      <c r="N30" s="1079"/>
      <c r="O30" s="1079"/>
      <c r="P30" s="1079"/>
      <c r="Q30" s="1079"/>
      <c r="R30" s="1079"/>
      <c r="S30" s="1080"/>
      <c r="AA30" s="8"/>
      <c r="AC30" s="7"/>
      <c r="AK30" s="1078"/>
      <c r="AL30" s="1079"/>
      <c r="AM30" s="1079"/>
      <c r="AN30" s="1079"/>
      <c r="AO30" s="1079"/>
      <c r="AP30" s="1079"/>
      <c r="AQ30" s="1079"/>
      <c r="AR30" s="1079"/>
      <c r="AS30" s="1079"/>
      <c r="AT30" s="1080"/>
      <c r="BB30" s="8"/>
    </row>
    <row r="31" spans="2:54" s="1" customFormat="1" ht="14" customHeight="1" x14ac:dyDescent="0.55000000000000004">
      <c r="B31" s="7"/>
      <c r="AA31" s="8"/>
      <c r="AC31" s="7"/>
      <c r="BB31" s="8"/>
    </row>
    <row r="32" spans="2:54" s="1" customFormat="1" ht="14" customHeight="1" x14ac:dyDescent="0.55000000000000004">
      <c r="B32" s="7"/>
      <c r="AA32" s="8"/>
      <c r="AC32" s="7"/>
      <c r="BB32" s="8"/>
    </row>
    <row r="33" spans="2:54" s="1" customFormat="1" ht="14" customHeight="1" x14ac:dyDescent="0.55000000000000004">
      <c r="B33" s="7"/>
      <c r="AA33" s="8"/>
      <c r="AC33" s="7"/>
      <c r="BB33" s="8"/>
    </row>
    <row r="34" spans="2:54" s="1" customFormat="1" ht="14" customHeight="1" x14ac:dyDescent="0.55000000000000004">
      <c r="B34" s="7"/>
      <c r="AA34" s="8"/>
      <c r="AC34" s="7"/>
      <c r="BB34" s="8"/>
    </row>
    <row r="35" spans="2:54" s="1" customFormat="1" ht="14" customHeight="1" x14ac:dyDescent="0.55000000000000004">
      <c r="B35" s="7"/>
      <c r="AA35" s="8"/>
      <c r="AC35" s="7"/>
      <c r="BB35" s="8"/>
    </row>
    <row r="36" spans="2:54" s="1" customFormat="1" ht="14" customHeight="1" x14ac:dyDescent="0.55000000000000004">
      <c r="B36" s="7"/>
      <c r="AA36" s="8"/>
      <c r="AC36" s="7"/>
      <c r="BB36" s="8"/>
    </row>
    <row r="37" spans="2:54" s="1" customFormat="1" ht="14" customHeight="1" x14ac:dyDescent="0.55000000000000004">
      <c r="B37" s="7"/>
      <c r="AA37" s="8"/>
      <c r="AC37" s="7"/>
      <c r="BB37" s="8"/>
    </row>
    <row r="38" spans="2:54" s="1" customFormat="1" ht="14" customHeight="1" x14ac:dyDescent="0.55000000000000004">
      <c r="B38" s="7"/>
      <c r="AA38" s="8"/>
      <c r="AC38" s="7"/>
      <c r="BB38" s="8"/>
    </row>
    <row r="39" spans="2:54" s="1" customFormat="1" ht="14" customHeight="1" x14ac:dyDescent="0.55000000000000004">
      <c r="B39" s="7"/>
      <c r="AA39" s="8"/>
      <c r="AC39" s="7"/>
      <c r="BB39" s="8"/>
    </row>
    <row r="40" spans="2:54" s="1" customFormat="1" ht="14" customHeight="1" x14ac:dyDescent="0.55000000000000004">
      <c r="B40" s="7"/>
      <c r="AA40" s="8"/>
      <c r="AC40" s="7"/>
      <c r="BB40" s="8"/>
    </row>
    <row r="41" spans="2:54" s="1" customFormat="1" ht="14" customHeight="1" x14ac:dyDescent="0.55000000000000004">
      <c r="B41" s="7"/>
      <c r="AA41" s="8"/>
      <c r="AC41" s="7"/>
      <c r="BB41" s="8"/>
    </row>
    <row r="42" spans="2:54" s="1" customFormat="1" ht="14" customHeight="1" x14ac:dyDescent="0.55000000000000004">
      <c r="B42" s="7"/>
      <c r="AA42" s="8"/>
      <c r="AC42" s="7"/>
      <c r="BB42" s="8"/>
    </row>
    <row r="43" spans="2:54" s="1" customFormat="1" ht="14" customHeight="1" x14ac:dyDescent="0.55000000000000004">
      <c r="B43" s="7"/>
      <c r="AA43" s="8"/>
      <c r="AC43" s="7"/>
      <c r="BB43" s="8"/>
    </row>
    <row r="44" spans="2:54" s="1" customFormat="1" ht="14" customHeight="1" x14ac:dyDescent="0.55000000000000004">
      <c r="B44" s="7"/>
      <c r="AA44" s="8"/>
      <c r="AC44" s="7"/>
      <c r="BB44" s="8"/>
    </row>
    <row r="45" spans="2:54" s="1" customFormat="1" ht="14" customHeight="1" x14ac:dyDescent="0.55000000000000004">
      <c r="B45" s="7"/>
      <c r="AA45" s="8"/>
      <c r="AC45" s="7"/>
      <c r="BB45" s="8"/>
    </row>
    <row r="46" spans="2:54" s="1" customFormat="1" ht="14" customHeight="1" x14ac:dyDescent="0.55000000000000004">
      <c r="B46" s="7"/>
      <c r="AA46" s="8"/>
      <c r="AC46" s="7"/>
      <c r="BB46" s="8"/>
    </row>
    <row r="47" spans="2:54" s="1" customFormat="1" ht="14" customHeight="1" x14ac:dyDescent="0.55000000000000004">
      <c r="B47" s="7"/>
      <c r="AA47" s="8"/>
      <c r="AC47" s="7"/>
      <c r="BB47" s="8"/>
    </row>
    <row r="48" spans="2:54" s="1" customFormat="1" ht="13.5" thickBot="1" x14ac:dyDescent="0.6">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2"/>
      <c r="AC48" s="10"/>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2"/>
    </row>
    <row r="49" spans="2:54" s="1" customFormat="1" ht="13.5" thickBot="1" x14ac:dyDescent="0.6"/>
    <row r="50" spans="2:54" s="1" customFormat="1" ht="185" customHeight="1" thickBot="1" x14ac:dyDescent="0.6">
      <c r="B50" s="1081" t="s">
        <v>489</v>
      </c>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3"/>
      <c r="AC50" s="1081" t="s">
        <v>490</v>
      </c>
      <c r="AD50" s="1082"/>
      <c r="AE50" s="1082"/>
      <c r="AF50" s="1082"/>
      <c r="AG50" s="1082"/>
      <c r="AH50" s="1082"/>
      <c r="AI50" s="1082"/>
      <c r="AJ50" s="1082"/>
      <c r="AK50" s="1082"/>
      <c r="AL50" s="1082"/>
      <c r="AM50" s="1082"/>
      <c r="AN50" s="1082"/>
      <c r="AO50" s="1082"/>
      <c r="AP50" s="1082"/>
      <c r="AQ50" s="1082"/>
      <c r="AR50" s="1082"/>
      <c r="AS50" s="1082"/>
      <c r="AT50" s="1082"/>
      <c r="AU50" s="1082"/>
      <c r="AV50" s="1082"/>
      <c r="AW50" s="1082"/>
      <c r="AX50" s="1082"/>
      <c r="AY50" s="1082"/>
      <c r="AZ50" s="1082"/>
      <c r="BA50" s="1082"/>
      <c r="BB50" s="1083"/>
    </row>
    <row r="51" spans="2:54" s="1" customFormat="1" ht="13" x14ac:dyDescent="0.55000000000000004">
      <c r="AA51" s="9"/>
      <c r="BB51" s="9"/>
    </row>
  </sheetData>
  <mergeCells count="8">
    <mergeCell ref="AC3:BB3"/>
    <mergeCell ref="AC4:BB4"/>
    <mergeCell ref="AK24:AT30"/>
    <mergeCell ref="AC50:BB50"/>
    <mergeCell ref="B3:AA3"/>
    <mergeCell ref="B4:AA4"/>
    <mergeCell ref="J24:S30"/>
    <mergeCell ref="B50:AA50"/>
  </mergeCells>
  <phoneticPr fontId="4"/>
  <printOptions horizontalCentered="1"/>
  <pageMargins left="0.70866141732283472" right="0.70866141732283472" top="0.74803149606299213" bottom="0.55118110236220474"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A1:CF41"/>
  <sheetViews>
    <sheetView showGridLines="0" zoomScale="80" zoomScaleNormal="80" workbookViewId="0">
      <selection activeCell="B1" sqref="B1"/>
    </sheetView>
  </sheetViews>
  <sheetFormatPr defaultRowHeight="13" x14ac:dyDescent="0.55000000000000004"/>
  <cols>
    <col min="1" max="38" width="2.4140625" style="299" customWidth="1"/>
    <col min="39" max="39" width="1.5" style="395" customWidth="1"/>
    <col min="40" max="40" width="1.5" style="299" customWidth="1"/>
    <col min="41" max="77" width="2.4140625" style="299" customWidth="1"/>
    <col min="78" max="78" width="1.5" style="299" customWidth="1"/>
    <col min="79" max="79" width="3.08203125" style="299" customWidth="1"/>
    <col min="80" max="296" width="8.6640625" style="299"/>
    <col min="297" max="334" width="2.4140625" style="299" customWidth="1"/>
    <col min="335" max="552" width="8.6640625" style="299"/>
    <col min="553" max="590" width="2.4140625" style="299" customWidth="1"/>
    <col min="591" max="808" width="8.6640625" style="299"/>
    <col min="809" max="846" width="2.4140625" style="299" customWidth="1"/>
    <col min="847" max="1064" width="8.6640625" style="299"/>
    <col min="1065" max="1102" width="2.4140625" style="299" customWidth="1"/>
    <col min="1103" max="1320" width="8.6640625" style="299"/>
    <col min="1321" max="1358" width="2.4140625" style="299" customWidth="1"/>
    <col min="1359" max="1576" width="8.6640625" style="299"/>
    <col min="1577" max="1614" width="2.4140625" style="299" customWidth="1"/>
    <col min="1615" max="1832" width="8.6640625" style="299"/>
    <col min="1833" max="1870" width="2.4140625" style="299" customWidth="1"/>
    <col min="1871" max="2088" width="8.6640625" style="299"/>
    <col min="2089" max="2126" width="2.4140625" style="299" customWidth="1"/>
    <col min="2127" max="2344" width="8.6640625" style="299"/>
    <col min="2345" max="2382" width="2.4140625" style="299" customWidth="1"/>
    <col min="2383" max="2600" width="8.6640625" style="299"/>
    <col min="2601" max="2638" width="2.4140625" style="299" customWidth="1"/>
    <col min="2639" max="2856" width="8.6640625" style="299"/>
    <col min="2857" max="2894" width="2.4140625" style="299" customWidth="1"/>
    <col min="2895" max="3112" width="8.6640625" style="299"/>
    <col min="3113" max="3150" width="2.4140625" style="299" customWidth="1"/>
    <col min="3151" max="3368" width="8.6640625" style="299"/>
    <col min="3369" max="3406" width="2.4140625" style="299" customWidth="1"/>
    <col min="3407" max="3624" width="8.6640625" style="299"/>
    <col min="3625" max="3662" width="2.4140625" style="299" customWidth="1"/>
    <col min="3663" max="3880" width="8.6640625" style="299"/>
    <col min="3881" max="3918" width="2.4140625" style="299" customWidth="1"/>
    <col min="3919" max="4136" width="8.6640625" style="299"/>
    <col min="4137" max="4174" width="2.4140625" style="299" customWidth="1"/>
    <col min="4175" max="4392" width="8.6640625" style="299"/>
    <col min="4393" max="4430" width="2.4140625" style="299" customWidth="1"/>
    <col min="4431" max="4648" width="8.6640625" style="299"/>
    <col min="4649" max="4686" width="2.4140625" style="299" customWidth="1"/>
    <col min="4687" max="4904" width="8.6640625" style="299"/>
    <col min="4905" max="4942" width="2.4140625" style="299" customWidth="1"/>
    <col min="4943" max="5160" width="8.6640625" style="299"/>
    <col min="5161" max="5198" width="2.4140625" style="299" customWidth="1"/>
    <col min="5199" max="5416" width="8.6640625" style="299"/>
    <col min="5417" max="5454" width="2.4140625" style="299" customWidth="1"/>
    <col min="5455" max="5672" width="8.6640625" style="299"/>
    <col min="5673" max="5710" width="2.4140625" style="299" customWidth="1"/>
    <col min="5711" max="5928" width="8.6640625" style="299"/>
    <col min="5929" max="5966" width="2.4140625" style="299" customWidth="1"/>
    <col min="5967" max="6184" width="8.6640625" style="299"/>
    <col min="6185" max="6222" width="2.4140625" style="299" customWidth="1"/>
    <col min="6223" max="6440" width="8.6640625" style="299"/>
    <col min="6441" max="6478" width="2.4140625" style="299" customWidth="1"/>
    <col min="6479" max="6696" width="8.6640625" style="299"/>
    <col min="6697" max="6734" width="2.4140625" style="299" customWidth="1"/>
    <col min="6735" max="6952" width="8.6640625" style="299"/>
    <col min="6953" max="6990" width="2.4140625" style="299" customWidth="1"/>
    <col min="6991" max="7208" width="8.6640625" style="299"/>
    <col min="7209" max="7246" width="2.4140625" style="299" customWidth="1"/>
    <col min="7247" max="7464" width="8.6640625" style="299"/>
    <col min="7465" max="7502" width="2.4140625" style="299" customWidth="1"/>
    <col min="7503" max="7720" width="8.6640625" style="299"/>
    <col min="7721" max="7758" width="2.4140625" style="299" customWidth="1"/>
    <col min="7759" max="7976" width="8.6640625" style="299"/>
    <col min="7977" max="8014" width="2.4140625" style="299" customWidth="1"/>
    <col min="8015" max="8232" width="8.6640625" style="299"/>
    <col min="8233" max="8270" width="2.4140625" style="299" customWidth="1"/>
    <col min="8271" max="8488" width="8.6640625" style="299"/>
    <col min="8489" max="8526" width="2.4140625" style="299" customWidth="1"/>
    <col min="8527" max="8744" width="8.6640625" style="299"/>
    <col min="8745" max="8782" width="2.4140625" style="299" customWidth="1"/>
    <col min="8783" max="9000" width="8.6640625" style="299"/>
    <col min="9001" max="9038" width="2.4140625" style="299" customWidth="1"/>
    <col min="9039" max="9256" width="8.6640625" style="299"/>
    <col min="9257" max="9294" width="2.4140625" style="299" customWidth="1"/>
    <col min="9295" max="9512" width="8.6640625" style="299"/>
    <col min="9513" max="9550" width="2.4140625" style="299" customWidth="1"/>
    <col min="9551" max="9768" width="8.6640625" style="299"/>
    <col min="9769" max="9806" width="2.4140625" style="299" customWidth="1"/>
    <col min="9807" max="10024" width="8.6640625" style="299"/>
    <col min="10025" max="10062" width="2.4140625" style="299" customWidth="1"/>
    <col min="10063" max="10280" width="8.6640625" style="299"/>
    <col min="10281" max="10318" width="2.4140625" style="299" customWidth="1"/>
    <col min="10319" max="10536" width="8.6640625" style="299"/>
    <col min="10537" max="10574" width="2.4140625" style="299" customWidth="1"/>
    <col min="10575" max="10792" width="8.6640625" style="299"/>
    <col min="10793" max="10830" width="2.4140625" style="299" customWidth="1"/>
    <col min="10831" max="11048" width="8.6640625" style="299"/>
    <col min="11049" max="11086" width="2.4140625" style="299" customWidth="1"/>
    <col min="11087" max="11304" width="8.6640625" style="299"/>
    <col min="11305" max="11342" width="2.4140625" style="299" customWidth="1"/>
    <col min="11343" max="11560" width="8.6640625" style="299"/>
    <col min="11561" max="11598" width="2.4140625" style="299" customWidth="1"/>
    <col min="11599" max="11816" width="8.6640625" style="299"/>
    <col min="11817" max="11854" width="2.4140625" style="299" customWidth="1"/>
    <col min="11855" max="12072" width="8.6640625" style="299"/>
    <col min="12073" max="12110" width="2.4140625" style="299" customWidth="1"/>
    <col min="12111" max="12328" width="8.6640625" style="299"/>
    <col min="12329" max="12366" width="2.4140625" style="299" customWidth="1"/>
    <col min="12367" max="12584" width="8.6640625" style="299"/>
    <col min="12585" max="12622" width="2.4140625" style="299" customWidth="1"/>
    <col min="12623" max="12840" width="8.6640625" style="299"/>
    <col min="12841" max="12878" width="2.4140625" style="299" customWidth="1"/>
    <col min="12879" max="13096" width="8.6640625" style="299"/>
    <col min="13097" max="13134" width="2.4140625" style="299" customWidth="1"/>
    <col min="13135" max="13352" width="8.6640625" style="299"/>
    <col min="13353" max="13390" width="2.4140625" style="299" customWidth="1"/>
    <col min="13391" max="13608" width="8.6640625" style="299"/>
    <col min="13609" max="13646" width="2.4140625" style="299" customWidth="1"/>
    <col min="13647" max="13864" width="8.6640625" style="299"/>
    <col min="13865" max="13902" width="2.4140625" style="299" customWidth="1"/>
    <col min="13903" max="14120" width="8.6640625" style="299"/>
    <col min="14121" max="14158" width="2.4140625" style="299" customWidth="1"/>
    <col min="14159" max="14376" width="8.6640625" style="299"/>
    <col min="14377" max="14414" width="2.4140625" style="299" customWidth="1"/>
    <col min="14415" max="14632" width="8.6640625" style="299"/>
    <col min="14633" max="14670" width="2.4140625" style="299" customWidth="1"/>
    <col min="14671" max="14888" width="8.6640625" style="299"/>
    <col min="14889" max="14926" width="2.4140625" style="299" customWidth="1"/>
    <col min="14927" max="15144" width="8.6640625" style="299"/>
    <col min="15145" max="15182" width="2.4140625" style="299" customWidth="1"/>
    <col min="15183" max="15400" width="8.6640625" style="299"/>
    <col min="15401" max="15438" width="2.4140625" style="299" customWidth="1"/>
    <col min="15439" max="15656" width="8.6640625" style="299"/>
    <col min="15657" max="15694" width="2.4140625" style="299" customWidth="1"/>
    <col min="15695" max="15912" width="8.6640625" style="299"/>
    <col min="15913" max="15950" width="2.4140625" style="299" customWidth="1"/>
    <col min="15951" max="16168" width="8.6640625" style="299"/>
    <col min="16169" max="16206" width="2.4140625" style="299" customWidth="1"/>
    <col min="16207" max="16384" width="8.6640625" style="299"/>
  </cols>
  <sheetData>
    <row r="1" spans="1:84" s="294" customFormat="1" ht="15.5" x14ac:dyDescent="0.55000000000000004">
      <c r="A1" s="98" t="s">
        <v>225</v>
      </c>
      <c r="M1" s="295"/>
      <c r="Q1" s="292"/>
      <c r="R1" s="292"/>
      <c r="S1" s="292"/>
      <c r="T1" s="296"/>
      <c r="U1" s="296"/>
      <c r="V1" s="296"/>
      <c r="W1" s="296"/>
      <c r="X1" s="296"/>
      <c r="Y1" s="296"/>
      <c r="Z1" s="296"/>
      <c r="AA1" s="296"/>
      <c r="AB1" s="296"/>
      <c r="AM1" s="394"/>
      <c r="AO1" s="98" t="s">
        <v>225</v>
      </c>
      <c r="BA1" s="295"/>
      <c r="BE1" s="292"/>
      <c r="BF1" s="292"/>
      <c r="BG1" s="292"/>
      <c r="BH1" s="296"/>
      <c r="BI1" s="296"/>
      <c r="BJ1" s="296"/>
      <c r="BK1" s="296"/>
      <c r="BL1" s="296"/>
      <c r="BM1" s="296"/>
      <c r="BN1" s="296"/>
      <c r="BO1" s="296"/>
      <c r="BP1" s="296"/>
    </row>
    <row r="2" spans="1:84" s="294" customFormat="1" ht="15.5" x14ac:dyDescent="0.55000000000000004">
      <c r="A2" s="293"/>
      <c r="M2" s="295"/>
      <c r="Q2" s="292"/>
      <c r="R2" s="292"/>
      <c r="S2" s="292"/>
      <c r="T2" s="296"/>
      <c r="U2" s="296"/>
      <c r="V2" s="296"/>
      <c r="W2" s="296"/>
      <c r="X2" s="296"/>
      <c r="Y2" s="296"/>
      <c r="Z2" s="296"/>
      <c r="AA2" s="296"/>
      <c r="AB2" s="296"/>
      <c r="AM2" s="394"/>
      <c r="AO2" s="293"/>
      <c r="BA2" s="295"/>
      <c r="BE2" s="292"/>
      <c r="BF2" s="292"/>
      <c r="BG2" s="292"/>
      <c r="BH2" s="296"/>
      <c r="BI2" s="296"/>
      <c r="BJ2" s="296"/>
      <c r="BK2" s="296"/>
      <c r="BL2" s="296"/>
      <c r="BM2" s="296"/>
      <c r="BN2" s="296"/>
      <c r="BO2" s="296"/>
      <c r="BP2" s="296"/>
    </row>
    <row r="3" spans="1:84" ht="15.9" customHeight="1" x14ac:dyDescent="0.55000000000000004">
      <c r="A3" s="99" t="s">
        <v>79</v>
      </c>
      <c r="AO3" s="99" t="s">
        <v>79</v>
      </c>
      <c r="CB3" s="300"/>
      <c r="CC3" s="300"/>
      <c r="CD3" s="300"/>
      <c r="CE3" s="300"/>
      <c r="CF3" s="300"/>
    </row>
    <row r="4" spans="1:84" ht="15.9" customHeight="1" x14ac:dyDescent="0.55000000000000004">
      <c r="A4" s="298"/>
      <c r="F4" s="1" t="s">
        <v>80</v>
      </c>
      <c r="AO4" s="298"/>
      <c r="AT4" s="1" t="s">
        <v>80</v>
      </c>
      <c r="CB4" s="300"/>
      <c r="CC4" s="300"/>
      <c r="CD4" s="300"/>
      <c r="CE4" s="300"/>
      <c r="CF4" s="300"/>
    </row>
    <row r="5" spans="1:84" ht="15.9" customHeight="1" x14ac:dyDescent="0.55000000000000004">
      <c r="A5" s="301"/>
      <c r="X5" s="1103"/>
      <c r="Y5" s="1103"/>
      <c r="AA5" s="1" t="s">
        <v>187</v>
      </c>
      <c r="AC5" s="1104"/>
      <c r="AD5" s="1104"/>
      <c r="AE5" s="1" t="s">
        <v>82</v>
      </c>
      <c r="AF5" s="1103"/>
      <c r="AG5" s="1103"/>
      <c r="AH5" s="1" t="s">
        <v>83</v>
      </c>
      <c r="AI5" s="1103"/>
      <c r="AJ5" s="1103"/>
      <c r="AK5" s="1" t="s">
        <v>84</v>
      </c>
      <c r="AL5" s="1"/>
      <c r="AO5" s="301"/>
      <c r="BL5" s="1103"/>
      <c r="BM5" s="1103"/>
      <c r="BO5" s="1" t="s">
        <v>187</v>
      </c>
      <c r="BQ5" s="1097">
        <v>6</v>
      </c>
      <c r="BR5" s="1097"/>
      <c r="BS5" s="1" t="s">
        <v>82</v>
      </c>
      <c r="BT5" s="1100" t="s">
        <v>479</v>
      </c>
      <c r="BU5" s="1100"/>
      <c r="BV5" s="1" t="s">
        <v>83</v>
      </c>
      <c r="BW5" s="1100" t="s">
        <v>479</v>
      </c>
      <c r="BX5" s="1100"/>
      <c r="BY5" s="1" t="s">
        <v>84</v>
      </c>
      <c r="CB5" s="300"/>
      <c r="CC5" s="300"/>
      <c r="CD5" s="300"/>
      <c r="CE5" s="300"/>
      <c r="CF5" s="300"/>
    </row>
    <row r="6" spans="1:84" ht="15.9" customHeight="1" x14ac:dyDescent="0.55000000000000004">
      <c r="A6" s="301"/>
      <c r="V6" s="302"/>
      <c r="W6" s="302"/>
      <c r="X6" s="302"/>
      <c r="Y6" s="302"/>
      <c r="AA6" s="302"/>
      <c r="AB6" s="302"/>
      <c r="AD6" s="302"/>
      <c r="AF6" s="302"/>
      <c r="AG6" s="302"/>
      <c r="AI6" s="302"/>
      <c r="AJ6" s="302"/>
      <c r="AO6" s="301"/>
      <c r="BJ6" s="302"/>
      <c r="BK6" s="302"/>
      <c r="BL6" s="302"/>
      <c r="BM6" s="302"/>
      <c r="BO6" s="302"/>
      <c r="BP6" s="302"/>
      <c r="BR6" s="302"/>
      <c r="BT6" s="302"/>
      <c r="BU6" s="302"/>
      <c r="BW6" s="302"/>
      <c r="BX6" s="302"/>
    </row>
    <row r="7" spans="1:84" ht="15.9" customHeight="1" x14ac:dyDescent="0.55000000000000004">
      <c r="A7" s="301"/>
      <c r="AO7" s="301"/>
    </row>
    <row r="8" spans="1:84" ht="20.25" customHeight="1" x14ac:dyDescent="0.55000000000000004">
      <c r="A8" s="1101" t="s">
        <v>219</v>
      </c>
      <c r="B8" s="1102"/>
      <c r="C8" s="1102"/>
      <c r="D8" s="1102"/>
      <c r="E8" s="1102"/>
      <c r="F8" s="1102"/>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J8" s="1102"/>
      <c r="AK8" s="1102"/>
      <c r="AL8" s="529"/>
      <c r="AM8" s="396"/>
      <c r="AN8" s="298"/>
      <c r="AO8" s="1101" t="s">
        <v>219</v>
      </c>
      <c r="AP8" s="1102"/>
      <c r="AQ8" s="1102"/>
      <c r="AR8" s="1102"/>
      <c r="AS8" s="1102"/>
      <c r="AT8" s="1102"/>
      <c r="AU8" s="1102"/>
      <c r="AV8" s="1102"/>
      <c r="AW8" s="1102"/>
      <c r="AX8" s="1102"/>
      <c r="AY8" s="1102"/>
      <c r="AZ8" s="1102"/>
      <c r="BA8" s="1102"/>
      <c r="BB8" s="1102"/>
      <c r="BC8" s="1102"/>
      <c r="BD8" s="1102"/>
      <c r="BE8" s="1102"/>
      <c r="BF8" s="1102"/>
      <c r="BG8" s="1102"/>
      <c r="BH8" s="1102"/>
      <c r="BI8" s="1102"/>
      <c r="BJ8" s="1102"/>
      <c r="BK8" s="1102"/>
      <c r="BL8" s="1102"/>
      <c r="BM8" s="1102"/>
      <c r="BN8" s="1102"/>
      <c r="BO8" s="1102"/>
      <c r="BP8" s="1102"/>
      <c r="BQ8" s="1102"/>
      <c r="BR8" s="1102"/>
      <c r="BS8" s="1102"/>
      <c r="BT8" s="1102"/>
      <c r="BU8" s="1102"/>
      <c r="BV8" s="1102"/>
      <c r="BW8" s="1102"/>
      <c r="BX8" s="1102"/>
      <c r="BY8" s="1102"/>
      <c r="BZ8" s="298"/>
    </row>
    <row r="9" spans="1:84" ht="20.25" customHeight="1" x14ac:dyDescent="0.55000000000000004">
      <c r="A9" s="1102" t="s">
        <v>194</v>
      </c>
      <c r="B9" s="1102"/>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c r="AK9" s="1102"/>
      <c r="AL9" s="529"/>
      <c r="AM9" s="396"/>
      <c r="AN9" s="298"/>
      <c r="AO9" s="1102" t="s">
        <v>194</v>
      </c>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1102"/>
      <c r="BM9" s="1102"/>
      <c r="BN9" s="1102"/>
      <c r="BO9" s="1102"/>
      <c r="BP9" s="1102"/>
      <c r="BQ9" s="1102"/>
      <c r="BR9" s="1102"/>
      <c r="BS9" s="1102"/>
      <c r="BT9" s="1102"/>
      <c r="BU9" s="1102"/>
      <c r="BV9" s="1102"/>
      <c r="BW9" s="1102"/>
      <c r="BX9" s="1102"/>
      <c r="BY9" s="1102"/>
      <c r="BZ9" s="298"/>
    </row>
    <row r="10" spans="1:84" ht="15.9" customHeight="1" x14ac:dyDescent="0.55000000000000004">
      <c r="A10" s="301"/>
      <c r="AO10" s="301"/>
    </row>
    <row r="11" spans="1:84" ht="15.9" customHeight="1" x14ac:dyDescent="0.55000000000000004">
      <c r="A11" s="301"/>
      <c r="AO11" s="301"/>
    </row>
    <row r="12" spans="1:84" ht="15.9" customHeight="1" x14ac:dyDescent="0.55000000000000004">
      <c r="A12" s="301"/>
      <c r="P12" s="1096" t="s">
        <v>195</v>
      </c>
      <c r="Q12" s="1096"/>
      <c r="R12" s="1096"/>
      <c r="S12" s="1097" t="s">
        <v>196</v>
      </c>
      <c r="T12" s="1097"/>
      <c r="U12" s="1098"/>
      <c r="V12" s="1098"/>
      <c r="W12" s="1098"/>
      <c r="X12" s="1" t="s">
        <v>197</v>
      </c>
      <c r="Y12" s="1098"/>
      <c r="Z12" s="1098"/>
      <c r="AA12" s="1098"/>
      <c r="AO12" s="301"/>
      <c r="BD12" s="1096" t="s">
        <v>195</v>
      </c>
      <c r="BE12" s="1096"/>
      <c r="BF12" s="1096"/>
      <c r="BG12" s="1097" t="s">
        <v>196</v>
      </c>
      <c r="BH12" s="1097"/>
      <c r="BI12" s="1109" t="s">
        <v>476</v>
      </c>
      <c r="BJ12" s="1109"/>
      <c r="BK12" s="1109"/>
      <c r="BL12" s="402" t="s">
        <v>197</v>
      </c>
      <c r="BM12" s="1109" t="s">
        <v>477</v>
      </c>
      <c r="BN12" s="1109"/>
      <c r="BO12" s="1109"/>
      <c r="BP12" s="397"/>
      <c r="BQ12" s="397"/>
      <c r="BR12" s="397"/>
      <c r="BS12" s="397"/>
      <c r="BT12" s="397"/>
      <c r="BU12" s="397"/>
      <c r="BV12" s="397"/>
      <c r="BW12" s="397"/>
      <c r="BX12" s="397"/>
      <c r="BY12" s="397"/>
    </row>
    <row r="13" spans="1:84" ht="45" customHeight="1" x14ac:dyDescent="0.55000000000000004">
      <c r="A13" s="301"/>
      <c r="S13" s="1096" t="s">
        <v>198</v>
      </c>
      <c r="T13" s="1096"/>
      <c r="U13" s="1099"/>
      <c r="V13" s="1099"/>
      <c r="W13" s="1099"/>
      <c r="X13" s="1099"/>
      <c r="Y13" s="1099"/>
      <c r="Z13" s="1099"/>
      <c r="AA13" s="1099"/>
      <c r="AB13" s="1099"/>
      <c r="AC13" s="1099"/>
      <c r="AD13" s="1099"/>
      <c r="AE13" s="1099"/>
      <c r="AF13" s="1099"/>
      <c r="AG13" s="1099"/>
      <c r="AH13" s="1099"/>
      <c r="AI13" s="1099"/>
      <c r="AJ13" s="1099"/>
      <c r="AK13" s="1099"/>
      <c r="AL13" s="530"/>
      <c r="AM13" s="398"/>
      <c r="AN13" s="303"/>
      <c r="AO13" s="301"/>
      <c r="BG13" s="1096" t="s">
        <v>198</v>
      </c>
      <c r="BH13" s="1096"/>
      <c r="BI13" s="1110" t="s">
        <v>478</v>
      </c>
      <c r="BJ13" s="1110"/>
      <c r="BK13" s="1110"/>
      <c r="BL13" s="1110"/>
      <c r="BM13" s="1110"/>
      <c r="BN13" s="1110"/>
      <c r="BO13" s="1110"/>
      <c r="BP13" s="1110"/>
      <c r="BQ13" s="1110"/>
      <c r="BR13" s="1110"/>
      <c r="BS13" s="1110"/>
      <c r="BT13" s="1110"/>
      <c r="BU13" s="1110"/>
      <c r="BV13" s="1110"/>
      <c r="BW13" s="1110"/>
      <c r="BX13" s="1110"/>
      <c r="BY13" s="1110"/>
      <c r="BZ13" s="303"/>
    </row>
    <row r="14" spans="1:84" ht="30" customHeight="1" x14ac:dyDescent="0.55000000000000004">
      <c r="A14" s="301"/>
      <c r="S14" s="1092" t="s">
        <v>199</v>
      </c>
      <c r="T14" s="1092"/>
      <c r="U14" s="1093"/>
      <c r="V14" s="1093"/>
      <c r="W14" s="1093"/>
      <c r="X14" s="1093"/>
      <c r="Y14" s="1093"/>
      <c r="Z14" s="1093"/>
      <c r="AA14" s="1093"/>
      <c r="AB14" s="1093"/>
      <c r="AC14" s="1093"/>
      <c r="AD14" s="1093"/>
      <c r="AE14" s="1093"/>
      <c r="AF14" s="1093"/>
      <c r="AG14" s="1093"/>
      <c r="AH14" s="1093"/>
      <c r="AI14" s="1093"/>
      <c r="AJ14" s="1093"/>
      <c r="AK14" s="1093"/>
      <c r="AL14" s="531"/>
      <c r="AO14" s="301"/>
      <c r="BG14" s="1092" t="s">
        <v>199</v>
      </c>
      <c r="BH14" s="1092"/>
      <c r="BI14" s="1108" t="s">
        <v>440</v>
      </c>
      <c r="BJ14" s="1108"/>
      <c r="BK14" s="1108"/>
      <c r="BL14" s="1108"/>
      <c r="BM14" s="1108"/>
      <c r="BN14" s="1108"/>
      <c r="BO14" s="1108"/>
      <c r="BP14" s="1108"/>
      <c r="BQ14" s="1108"/>
      <c r="BR14" s="1108"/>
      <c r="BS14" s="1108"/>
      <c r="BT14" s="1108"/>
      <c r="BU14" s="1108"/>
      <c r="BV14" s="1108"/>
      <c r="BW14" s="1108"/>
      <c r="BX14" s="1108"/>
      <c r="BY14" s="1108"/>
    </row>
    <row r="15" spans="1:84" ht="21" customHeight="1" x14ac:dyDescent="0.55000000000000004">
      <c r="A15" s="301"/>
      <c r="AO15" s="301"/>
    </row>
    <row r="16" spans="1:84" ht="21" customHeight="1" x14ac:dyDescent="0.55000000000000004"/>
    <row r="17" spans="1:77" s="304" customFormat="1" ht="18" customHeight="1" x14ac:dyDescent="0.55000000000000004">
      <c r="A17" s="1094" t="s">
        <v>301</v>
      </c>
      <c r="B17" s="1094"/>
      <c r="C17" s="1094"/>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4"/>
      <c r="AE17" s="1094"/>
      <c r="AF17" s="1094"/>
      <c r="AG17" s="1094"/>
      <c r="AH17" s="1094"/>
      <c r="AI17" s="1094"/>
      <c r="AJ17" s="1094"/>
      <c r="AK17" s="1094"/>
      <c r="AL17" s="532"/>
      <c r="AM17" s="399"/>
      <c r="AO17" s="1094" t="s">
        <v>301</v>
      </c>
      <c r="AP17" s="1094"/>
      <c r="AQ17" s="1094"/>
      <c r="AR17" s="1094"/>
      <c r="AS17" s="1094"/>
      <c r="AT17" s="1094"/>
      <c r="AU17" s="1094"/>
      <c r="AV17" s="1094"/>
      <c r="AW17" s="1094"/>
      <c r="AX17" s="1094"/>
      <c r="AY17" s="1094"/>
      <c r="AZ17" s="1094"/>
      <c r="BA17" s="1094"/>
      <c r="BB17" s="1094"/>
      <c r="BC17" s="1094"/>
      <c r="BD17" s="1094"/>
      <c r="BE17" s="1094"/>
      <c r="BF17" s="1094"/>
      <c r="BG17" s="1094"/>
      <c r="BH17" s="1094"/>
      <c r="BI17" s="1094"/>
      <c r="BJ17" s="1094"/>
      <c r="BK17" s="1094"/>
      <c r="BL17" s="1094"/>
      <c r="BM17" s="1094"/>
      <c r="BN17" s="1094"/>
      <c r="BO17" s="1094"/>
      <c r="BP17" s="1094"/>
      <c r="BQ17" s="1094"/>
      <c r="BR17" s="1094"/>
      <c r="BS17" s="1094"/>
      <c r="BT17" s="1094"/>
      <c r="BU17" s="1094"/>
      <c r="BV17" s="1094"/>
      <c r="BW17" s="1094"/>
      <c r="BX17" s="1094"/>
      <c r="BY17" s="1094"/>
    </row>
    <row r="18" spans="1:77" s="304" customFormat="1" ht="18" customHeight="1" x14ac:dyDescent="0.55000000000000004">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1094"/>
      <c r="AE18" s="1094"/>
      <c r="AF18" s="1094"/>
      <c r="AG18" s="1094"/>
      <c r="AH18" s="1094"/>
      <c r="AI18" s="1094"/>
      <c r="AJ18" s="1094"/>
      <c r="AK18" s="1094"/>
      <c r="AL18" s="532"/>
      <c r="AM18" s="399"/>
      <c r="AO18" s="1094"/>
      <c r="AP18" s="1094"/>
      <c r="AQ18" s="1094"/>
      <c r="AR18" s="1094"/>
      <c r="AS18" s="1094"/>
      <c r="AT18" s="1094"/>
      <c r="AU18" s="1094"/>
      <c r="AV18" s="1094"/>
      <c r="AW18" s="1094"/>
      <c r="AX18" s="1094"/>
      <c r="AY18" s="1094"/>
      <c r="AZ18" s="1094"/>
      <c r="BA18" s="1094"/>
      <c r="BB18" s="1094"/>
      <c r="BC18" s="1094"/>
      <c r="BD18" s="1094"/>
      <c r="BE18" s="1094"/>
      <c r="BF18" s="1094"/>
      <c r="BG18" s="1094"/>
      <c r="BH18" s="1094"/>
      <c r="BI18" s="1094"/>
      <c r="BJ18" s="1094"/>
      <c r="BK18" s="1094"/>
      <c r="BL18" s="1094"/>
      <c r="BM18" s="1094"/>
      <c r="BN18" s="1094"/>
      <c r="BO18" s="1094"/>
      <c r="BP18" s="1094"/>
      <c r="BQ18" s="1094"/>
      <c r="BR18" s="1094"/>
      <c r="BS18" s="1094"/>
      <c r="BT18" s="1094"/>
      <c r="BU18" s="1094"/>
      <c r="BV18" s="1094"/>
      <c r="BW18" s="1094"/>
      <c r="BX18" s="1094"/>
      <c r="BY18" s="1094"/>
    </row>
    <row r="19" spans="1:77" s="304" customFormat="1" ht="18" customHeight="1" x14ac:dyDescent="0.55000000000000004">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4"/>
      <c r="AF19" s="1094"/>
      <c r="AG19" s="1094"/>
      <c r="AH19" s="1094"/>
      <c r="AI19" s="1094"/>
      <c r="AJ19" s="1094"/>
      <c r="AK19" s="1094"/>
      <c r="AL19" s="532"/>
      <c r="AM19" s="399"/>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row>
    <row r="20" spans="1:77" s="304" customFormat="1" ht="18" customHeight="1" x14ac:dyDescent="0.55000000000000004">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c r="W20" s="1094"/>
      <c r="X20" s="1094"/>
      <c r="Y20" s="1094"/>
      <c r="Z20" s="1094"/>
      <c r="AA20" s="1094"/>
      <c r="AB20" s="1094"/>
      <c r="AC20" s="1094"/>
      <c r="AD20" s="1094"/>
      <c r="AE20" s="1094"/>
      <c r="AF20" s="1094"/>
      <c r="AG20" s="1094"/>
      <c r="AH20" s="1094"/>
      <c r="AI20" s="1094"/>
      <c r="AJ20" s="1094"/>
      <c r="AK20" s="1094"/>
      <c r="AL20" s="532"/>
      <c r="AM20" s="399"/>
      <c r="AO20" s="1094"/>
      <c r="AP20" s="1094"/>
      <c r="AQ20" s="1094"/>
      <c r="AR20" s="1094"/>
      <c r="AS20" s="1094"/>
      <c r="AT20" s="1094"/>
      <c r="AU20" s="1094"/>
      <c r="AV20" s="1094"/>
      <c r="AW20" s="1094"/>
      <c r="AX20" s="1094"/>
      <c r="AY20" s="1094"/>
      <c r="AZ20" s="1094"/>
      <c r="BA20" s="1094"/>
      <c r="BB20" s="1094"/>
      <c r="BC20" s="1094"/>
      <c r="BD20" s="1094"/>
      <c r="BE20" s="1094"/>
      <c r="BF20" s="1094"/>
      <c r="BG20" s="1094"/>
      <c r="BH20" s="1094"/>
      <c r="BI20" s="1094"/>
      <c r="BJ20" s="1094"/>
      <c r="BK20" s="1094"/>
      <c r="BL20" s="1094"/>
      <c r="BM20" s="1094"/>
      <c r="BN20" s="1094"/>
      <c r="BO20" s="1094"/>
      <c r="BP20" s="1094"/>
      <c r="BQ20" s="1094"/>
      <c r="BR20" s="1094"/>
      <c r="BS20" s="1094"/>
      <c r="BT20" s="1094"/>
      <c r="BU20" s="1094"/>
      <c r="BV20" s="1094"/>
      <c r="BW20" s="1094"/>
      <c r="BX20" s="1094"/>
      <c r="BY20" s="1094"/>
    </row>
    <row r="21" spans="1:77" s="304" customFormat="1" ht="18" customHeight="1" x14ac:dyDescent="0.55000000000000004">
      <c r="AM21" s="399"/>
    </row>
    <row r="22" spans="1:77" s="304" customFormat="1" ht="18" customHeight="1" x14ac:dyDescent="0.55000000000000004">
      <c r="AM22" s="399"/>
    </row>
    <row r="23" spans="1:77" s="304" customFormat="1" ht="18" customHeight="1" x14ac:dyDescent="0.55000000000000004">
      <c r="A23" s="1094" t="s">
        <v>286</v>
      </c>
      <c r="B23" s="1094"/>
      <c r="C23" s="1094"/>
      <c r="D23" s="1094"/>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4"/>
      <c r="AE23" s="1094"/>
      <c r="AF23" s="1094"/>
      <c r="AG23" s="1094"/>
      <c r="AH23" s="1094"/>
      <c r="AI23" s="1094"/>
      <c r="AJ23" s="1094"/>
      <c r="AK23" s="1094"/>
      <c r="AL23" s="532"/>
      <c r="AM23" s="399"/>
      <c r="AO23" s="1094" t="s">
        <v>286</v>
      </c>
      <c r="AP23" s="1094"/>
      <c r="AQ23" s="1094"/>
      <c r="AR23" s="1094"/>
      <c r="AS23" s="1094"/>
      <c r="AT23" s="1094"/>
      <c r="AU23" s="1094"/>
      <c r="AV23" s="1094"/>
      <c r="AW23" s="1094"/>
      <c r="AX23" s="1094"/>
      <c r="AY23" s="1094"/>
      <c r="AZ23" s="1094"/>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row>
    <row r="24" spans="1:77" s="304" customFormat="1" ht="18" customHeight="1" x14ac:dyDescent="0.55000000000000004">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c r="AG24" s="1094"/>
      <c r="AH24" s="1094"/>
      <c r="AI24" s="1094"/>
      <c r="AJ24" s="1094"/>
      <c r="AK24" s="1094"/>
      <c r="AL24" s="532"/>
      <c r="AM24" s="399"/>
      <c r="AO24" s="1094"/>
      <c r="AP24" s="1094"/>
      <c r="AQ24" s="1094"/>
      <c r="AR24" s="1094"/>
      <c r="AS24" s="1094"/>
      <c r="AT24" s="1094"/>
      <c r="AU24" s="1094"/>
      <c r="AV24" s="1094"/>
      <c r="AW24" s="1094"/>
      <c r="AX24" s="1094"/>
      <c r="AY24" s="1094"/>
      <c r="AZ24" s="1094"/>
      <c r="BA24" s="1094"/>
      <c r="BB24" s="1094"/>
      <c r="BC24" s="1094"/>
      <c r="BD24" s="1094"/>
      <c r="BE24" s="1094"/>
      <c r="BF24" s="1094"/>
      <c r="BG24" s="1094"/>
      <c r="BH24" s="1094"/>
      <c r="BI24" s="1094"/>
      <c r="BJ24" s="1094"/>
      <c r="BK24" s="1094"/>
      <c r="BL24" s="1094"/>
      <c r="BM24" s="1094"/>
      <c r="BN24" s="1094"/>
      <c r="BO24" s="1094"/>
      <c r="BP24" s="1094"/>
      <c r="BQ24" s="1094"/>
      <c r="BR24" s="1094"/>
      <c r="BS24" s="1094"/>
      <c r="BT24" s="1094"/>
      <c r="BU24" s="1094"/>
      <c r="BV24" s="1094"/>
      <c r="BW24" s="1094"/>
      <c r="BX24" s="1094"/>
      <c r="BY24" s="1094"/>
    </row>
    <row r="25" spans="1:77" s="304" customFormat="1" ht="18" customHeight="1" x14ac:dyDescent="0.55000000000000004">
      <c r="AM25" s="399"/>
    </row>
    <row r="26" spans="1:77" s="304" customFormat="1" ht="18" customHeight="1" x14ac:dyDescent="0.55000000000000004">
      <c r="AM26" s="399"/>
    </row>
    <row r="27" spans="1:77" s="304" customFormat="1" ht="15.9" customHeight="1" x14ac:dyDescent="0.55000000000000004">
      <c r="AM27" s="399"/>
    </row>
    <row r="28" spans="1:77" s="304" customFormat="1" ht="15.9" customHeight="1" x14ac:dyDescent="0.55000000000000004">
      <c r="AM28" s="399"/>
    </row>
    <row r="29" spans="1:77" s="304" customFormat="1" ht="15.9" customHeight="1" x14ac:dyDescent="0.55000000000000004">
      <c r="A29" s="1095" t="s">
        <v>200</v>
      </c>
      <c r="B29" s="1095"/>
      <c r="C29" s="1095"/>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095"/>
      <c r="AC29" s="1095"/>
      <c r="AD29" s="1095"/>
      <c r="AE29" s="1095"/>
      <c r="AF29" s="1095"/>
      <c r="AG29" s="1095"/>
      <c r="AH29" s="1095"/>
      <c r="AI29" s="1095"/>
      <c r="AJ29" s="1095"/>
      <c r="AK29" s="1095"/>
      <c r="AL29" s="533"/>
      <c r="AM29" s="399"/>
      <c r="AO29" s="1095" t="s">
        <v>200</v>
      </c>
      <c r="AP29" s="1095"/>
      <c r="AQ29" s="1095"/>
      <c r="AR29" s="1095"/>
      <c r="AS29" s="1095"/>
      <c r="AT29" s="1095"/>
      <c r="AU29" s="1095"/>
      <c r="AV29" s="1095"/>
      <c r="AW29" s="1095"/>
      <c r="AX29" s="1095"/>
      <c r="AY29" s="1095"/>
      <c r="AZ29" s="1095"/>
      <c r="BA29" s="1095"/>
      <c r="BB29" s="1095"/>
      <c r="BC29" s="1095"/>
      <c r="BD29" s="1095"/>
      <c r="BE29" s="1095"/>
      <c r="BF29" s="1095"/>
      <c r="BG29" s="1095"/>
      <c r="BH29" s="1095"/>
      <c r="BI29" s="1095"/>
      <c r="BJ29" s="1095"/>
      <c r="BK29" s="1095"/>
      <c r="BL29" s="1095"/>
      <c r="BM29" s="1095"/>
      <c r="BN29" s="1095"/>
      <c r="BO29" s="1095"/>
      <c r="BP29" s="1095"/>
      <c r="BQ29" s="1095"/>
      <c r="BR29" s="1095"/>
      <c r="BS29" s="1095"/>
      <c r="BT29" s="1095"/>
      <c r="BU29" s="1095"/>
      <c r="BV29" s="1095"/>
      <c r="BW29" s="1095"/>
      <c r="BX29" s="1095"/>
      <c r="BY29" s="1095"/>
    </row>
    <row r="30" spans="1:77" s="304" customFormat="1" ht="15.9" customHeight="1" x14ac:dyDescent="0.55000000000000004">
      <c r="AM30" s="399"/>
    </row>
    <row r="31" spans="1:77" s="304" customFormat="1" ht="18" customHeight="1" x14ac:dyDescent="0.55000000000000004">
      <c r="A31" s="1084" t="s">
        <v>201</v>
      </c>
      <c r="B31" s="1085"/>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6"/>
      <c r="AL31" s="533"/>
      <c r="AM31" s="399"/>
      <c r="AO31" s="1084" t="s">
        <v>201</v>
      </c>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6"/>
    </row>
    <row r="32" spans="1:77" s="304" customFormat="1" ht="38.25" customHeight="1" x14ac:dyDescent="0.55000000000000004">
      <c r="A32" s="1087"/>
      <c r="B32" s="1088"/>
      <c r="C32" s="1088"/>
      <c r="D32" s="1088"/>
      <c r="E32" s="1088"/>
      <c r="F32" s="1088"/>
      <c r="G32" s="1088"/>
      <c r="H32" s="1088"/>
      <c r="I32" s="1088"/>
      <c r="J32" s="1088"/>
      <c r="K32" s="1088"/>
      <c r="L32" s="1088"/>
      <c r="M32" s="1088"/>
      <c r="N32" s="1088"/>
      <c r="O32" s="1088"/>
      <c r="P32" s="1088"/>
      <c r="Q32" s="1088"/>
      <c r="R32" s="1088"/>
      <c r="S32" s="1088"/>
      <c r="T32" s="1088"/>
      <c r="U32" s="1088"/>
      <c r="V32" s="1088"/>
      <c r="W32" s="1088"/>
      <c r="X32" s="1088"/>
      <c r="Y32" s="1088"/>
      <c r="Z32" s="1088"/>
      <c r="AA32" s="1088"/>
      <c r="AB32" s="1088"/>
      <c r="AC32" s="1088"/>
      <c r="AD32" s="1088"/>
      <c r="AE32" s="1088"/>
      <c r="AF32" s="1088"/>
      <c r="AG32" s="1088"/>
      <c r="AH32" s="1088"/>
      <c r="AI32" s="1088"/>
      <c r="AJ32" s="1088"/>
      <c r="AK32" s="1089"/>
      <c r="AL32" s="243"/>
      <c r="AM32" s="399"/>
      <c r="AO32" s="1105" t="s">
        <v>475</v>
      </c>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c r="BP32" s="1106"/>
      <c r="BQ32" s="1106"/>
      <c r="BR32" s="1106"/>
      <c r="BS32" s="1106"/>
      <c r="BT32" s="1106"/>
      <c r="BU32" s="1106"/>
      <c r="BV32" s="1106"/>
      <c r="BW32" s="1106"/>
      <c r="BX32" s="1106"/>
      <c r="BY32" s="1107"/>
    </row>
    <row r="33" spans="1:77" s="304" customFormat="1" ht="34.5" customHeight="1" x14ac:dyDescent="0.55000000000000004">
      <c r="A33" s="1090"/>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534"/>
      <c r="AM33" s="399"/>
      <c r="AO33" s="1090"/>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1091"/>
      <c r="BN33" s="1091"/>
      <c r="BO33" s="1091"/>
      <c r="BP33" s="1091"/>
      <c r="BQ33" s="1091"/>
      <c r="BR33" s="1091"/>
      <c r="BS33" s="1091"/>
      <c r="BT33" s="1091"/>
      <c r="BU33" s="1091"/>
      <c r="BV33" s="1091"/>
      <c r="BW33" s="1091"/>
      <c r="BX33" s="1091"/>
      <c r="BY33" s="1091"/>
    </row>
    <row r="34" spans="1:77" s="304" customFormat="1" ht="15.9" customHeight="1" x14ac:dyDescent="0.55000000000000004">
      <c r="A34" s="400"/>
      <c r="AK34" s="401"/>
      <c r="AL34" s="401"/>
      <c r="AM34" s="399"/>
      <c r="AO34" s="400"/>
      <c r="BY34" s="401"/>
    </row>
    <row r="35" spans="1:77" ht="15.9" customHeight="1" x14ac:dyDescent="0.55000000000000004">
      <c r="A35" s="301"/>
      <c r="AO35" s="301"/>
    </row>
    <row r="41" spans="1:77" ht="14" x14ac:dyDescent="0.55000000000000004">
      <c r="AK41" s="101" t="s">
        <v>102</v>
      </c>
      <c r="AL41" s="101"/>
      <c r="BY41" s="101" t="s">
        <v>102</v>
      </c>
    </row>
  </sheetData>
  <sheetProtection algorithmName="SHA-512" hashValue="1sIPwCB8HJGbUkcEcOsFg7sW/hDx6wLR5hyr/F6xy5Ub/aZBcL+DfCLLksEKKrc7ulpwf3DvzpBTc49vChk4mg==" saltValue="c8Chw3OlCqG4uIo19+fyvg==" spinCount="100000" sheet="1" selectLockedCells="1"/>
  <mergeCells count="40">
    <mergeCell ref="AO31:BY31"/>
    <mergeCell ref="AO32:BY32"/>
    <mergeCell ref="AO33:BY33"/>
    <mergeCell ref="AO29:BY29"/>
    <mergeCell ref="BQ5:BR5"/>
    <mergeCell ref="BG14:BH14"/>
    <mergeCell ref="BI14:BY14"/>
    <mergeCell ref="AO17:BY20"/>
    <mergeCell ref="AO23:BY24"/>
    <mergeCell ref="BD12:BF12"/>
    <mergeCell ref="BG12:BH12"/>
    <mergeCell ref="BI12:BK12"/>
    <mergeCell ref="BM12:BO12"/>
    <mergeCell ref="BG13:BH13"/>
    <mergeCell ref="BI13:BY13"/>
    <mergeCell ref="BL5:BM5"/>
    <mergeCell ref="BT5:BU5"/>
    <mergeCell ref="BW5:BX5"/>
    <mergeCell ref="AO8:BY8"/>
    <mergeCell ref="AO9:BY9"/>
    <mergeCell ref="X5:Y5"/>
    <mergeCell ref="AC5:AD5"/>
    <mergeCell ref="AF5:AG5"/>
    <mergeCell ref="AI5:AJ5"/>
    <mergeCell ref="A8:AK8"/>
    <mergeCell ref="A9:AK9"/>
    <mergeCell ref="P12:R12"/>
    <mergeCell ref="S12:T12"/>
    <mergeCell ref="U12:W12"/>
    <mergeCell ref="Y12:AA12"/>
    <mergeCell ref="S13:T13"/>
    <mergeCell ref="U13:AK13"/>
    <mergeCell ref="A31:AK31"/>
    <mergeCell ref="A32:AK32"/>
    <mergeCell ref="A33:AK33"/>
    <mergeCell ref="S14:T14"/>
    <mergeCell ref="U14:AK14"/>
    <mergeCell ref="A17:AK20"/>
    <mergeCell ref="A23:AK24"/>
    <mergeCell ref="A29:AK29"/>
  </mergeCells>
  <phoneticPr fontId="4"/>
  <conditionalFormatting sqref="A32:AK32">
    <cfRule type="containsBlanks" dxfId="91" priority="13">
      <formula>LEN(TRIM(A32))=0</formula>
    </cfRule>
  </conditionalFormatting>
  <conditionalFormatting sqref="U14">
    <cfRule type="cellIs" dxfId="90" priority="7" operator="equal">
      <formula>""</formula>
    </cfRule>
  </conditionalFormatting>
  <conditionalFormatting sqref="U12:W12">
    <cfRule type="cellIs" dxfId="89" priority="10" operator="equal">
      <formula>""</formula>
    </cfRule>
  </conditionalFormatting>
  <conditionalFormatting sqref="U13:AK13">
    <cfRule type="cellIs" dxfId="88" priority="8" operator="equal">
      <formula>""</formula>
    </cfRule>
  </conditionalFormatting>
  <conditionalFormatting sqref="Y12:AA12">
    <cfRule type="cellIs" dxfId="87" priority="9" operator="equal">
      <formula>""</formula>
    </cfRule>
  </conditionalFormatting>
  <conditionalFormatting sqref="AA5 AC5">
    <cfRule type="cellIs" dxfId="86" priority="6" operator="equal">
      <formula>""</formula>
    </cfRule>
  </conditionalFormatting>
  <conditionalFormatting sqref="AF5:AG5">
    <cfRule type="cellIs" dxfId="85" priority="12" operator="equal">
      <formula>""</formula>
    </cfRule>
  </conditionalFormatting>
  <conditionalFormatting sqref="AI5:AJ5">
    <cfRule type="cellIs" dxfId="84" priority="11" operator="equal">
      <formula>""</formula>
    </cfRule>
  </conditionalFormatting>
  <conditionalFormatting sqref="AO32:BY32">
    <cfRule type="containsBlanks" dxfId="83" priority="5">
      <formula>LEN(TRIM(AO32))=0</formula>
    </cfRule>
  </conditionalFormatting>
  <conditionalFormatting sqref="BI14">
    <cfRule type="cellIs" dxfId="82" priority="1" operator="equal">
      <formula>""</formula>
    </cfRule>
  </conditionalFormatting>
  <conditionalFormatting sqref="BI12:BK12">
    <cfRule type="cellIs" dxfId="81" priority="4" operator="equal">
      <formula>""</formula>
    </cfRule>
  </conditionalFormatting>
  <conditionalFormatting sqref="BI13:BY13">
    <cfRule type="cellIs" dxfId="80" priority="2" operator="equal">
      <formula>""</formula>
    </cfRule>
  </conditionalFormatting>
  <conditionalFormatting sqref="BM12:BO12">
    <cfRule type="cellIs" dxfId="79" priority="3" operator="equal">
      <formula>""</formula>
    </cfRule>
  </conditionalFormatting>
  <conditionalFormatting sqref="BO5 BQ5">
    <cfRule type="cellIs" dxfId="78" priority="14" operator="equal">
      <formula>""</formula>
    </cfRule>
  </conditionalFormatting>
  <conditionalFormatting sqref="BT5:BU5">
    <cfRule type="cellIs" dxfId="77" priority="20" operator="equal">
      <formula>""</formula>
    </cfRule>
  </conditionalFormatting>
  <conditionalFormatting sqref="BW5:BX5">
    <cfRule type="cellIs" dxfId="76" priority="19" operator="equal">
      <formula>""</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CH45"/>
  <sheetViews>
    <sheetView showGridLines="0" zoomScale="70" zoomScaleNormal="70" workbookViewId="0"/>
  </sheetViews>
  <sheetFormatPr defaultRowHeight="13" x14ac:dyDescent="0.55000000000000004"/>
  <cols>
    <col min="1" max="1" width="2.6640625" style="299" customWidth="1"/>
    <col min="2" max="37" width="2.58203125" style="299" customWidth="1"/>
    <col min="38" max="38" width="1.58203125" style="299" customWidth="1"/>
    <col min="39" max="40" width="3" style="103" customWidth="1"/>
    <col min="41" max="41" width="3.6640625" style="103" customWidth="1"/>
    <col min="42" max="42" width="1.58203125" style="299" customWidth="1"/>
    <col min="43" max="43" width="2.6640625" style="299" customWidth="1"/>
    <col min="44" max="79" width="2.58203125" style="299" customWidth="1"/>
    <col min="80" max="80" width="1.58203125" style="299" customWidth="1"/>
    <col min="81" max="81" width="3.5" style="299" customWidth="1"/>
    <col min="82" max="298" width="8.6640625" style="299"/>
    <col min="299" max="336" width="2.58203125" style="299" customWidth="1"/>
    <col min="337" max="554" width="8.6640625" style="299"/>
    <col min="555" max="592" width="2.58203125" style="299" customWidth="1"/>
    <col min="593" max="810" width="8.6640625" style="299"/>
    <col min="811" max="848" width="2.58203125" style="299" customWidth="1"/>
    <col min="849" max="1066" width="8.6640625" style="299"/>
    <col min="1067" max="1104" width="2.58203125" style="299" customWidth="1"/>
    <col min="1105" max="1322" width="8.6640625" style="299"/>
    <col min="1323" max="1360" width="2.58203125" style="299" customWidth="1"/>
    <col min="1361" max="1578" width="8.6640625" style="299"/>
    <col min="1579" max="1616" width="2.58203125" style="299" customWidth="1"/>
    <col min="1617" max="1834" width="8.6640625" style="299"/>
    <col min="1835" max="1872" width="2.58203125" style="299" customWidth="1"/>
    <col min="1873" max="2090" width="8.6640625" style="299"/>
    <col min="2091" max="2128" width="2.58203125" style="299" customWidth="1"/>
    <col min="2129" max="2346" width="8.6640625" style="299"/>
    <col min="2347" max="2384" width="2.58203125" style="299" customWidth="1"/>
    <col min="2385" max="2602" width="8.6640625" style="299"/>
    <col min="2603" max="2640" width="2.58203125" style="299" customWidth="1"/>
    <col min="2641" max="2858" width="8.6640625" style="299"/>
    <col min="2859" max="2896" width="2.58203125" style="299" customWidth="1"/>
    <col min="2897" max="3114" width="8.6640625" style="299"/>
    <col min="3115" max="3152" width="2.58203125" style="299" customWidth="1"/>
    <col min="3153" max="3370" width="8.6640625" style="299"/>
    <col min="3371" max="3408" width="2.58203125" style="299" customWidth="1"/>
    <col min="3409" max="3626" width="8.6640625" style="299"/>
    <col min="3627" max="3664" width="2.58203125" style="299" customWidth="1"/>
    <col min="3665" max="3882" width="8.6640625" style="299"/>
    <col min="3883" max="3920" width="2.58203125" style="299" customWidth="1"/>
    <col min="3921" max="4138" width="8.6640625" style="299"/>
    <col min="4139" max="4176" width="2.58203125" style="299" customWidth="1"/>
    <col min="4177" max="4394" width="8.6640625" style="299"/>
    <col min="4395" max="4432" width="2.58203125" style="299" customWidth="1"/>
    <col min="4433" max="4650" width="8.6640625" style="299"/>
    <col min="4651" max="4688" width="2.58203125" style="299" customWidth="1"/>
    <col min="4689" max="4906" width="8.6640625" style="299"/>
    <col min="4907" max="4944" width="2.58203125" style="299" customWidth="1"/>
    <col min="4945" max="5162" width="8.6640625" style="299"/>
    <col min="5163" max="5200" width="2.58203125" style="299" customWidth="1"/>
    <col min="5201" max="5418" width="8.6640625" style="299"/>
    <col min="5419" max="5456" width="2.58203125" style="299" customWidth="1"/>
    <col min="5457" max="5674" width="8.6640625" style="299"/>
    <col min="5675" max="5712" width="2.58203125" style="299" customWidth="1"/>
    <col min="5713" max="5930" width="8.6640625" style="299"/>
    <col min="5931" max="5968" width="2.58203125" style="299" customWidth="1"/>
    <col min="5969" max="6186" width="8.6640625" style="299"/>
    <col min="6187" max="6224" width="2.58203125" style="299" customWidth="1"/>
    <col min="6225" max="6442" width="8.6640625" style="299"/>
    <col min="6443" max="6480" width="2.58203125" style="299" customWidth="1"/>
    <col min="6481" max="6698" width="8.6640625" style="299"/>
    <col min="6699" max="6736" width="2.58203125" style="299" customWidth="1"/>
    <col min="6737" max="6954" width="8.6640625" style="299"/>
    <col min="6955" max="6992" width="2.58203125" style="299" customWidth="1"/>
    <col min="6993" max="7210" width="8.6640625" style="299"/>
    <col min="7211" max="7248" width="2.58203125" style="299" customWidth="1"/>
    <col min="7249" max="7466" width="8.6640625" style="299"/>
    <col min="7467" max="7504" width="2.58203125" style="299" customWidth="1"/>
    <col min="7505" max="7722" width="8.6640625" style="299"/>
    <col min="7723" max="7760" width="2.58203125" style="299" customWidth="1"/>
    <col min="7761" max="7978" width="8.6640625" style="299"/>
    <col min="7979" max="8016" width="2.58203125" style="299" customWidth="1"/>
    <col min="8017" max="8234" width="8.6640625" style="299"/>
    <col min="8235" max="8272" width="2.58203125" style="299" customWidth="1"/>
    <col min="8273" max="8490" width="8.6640625" style="299"/>
    <col min="8491" max="8528" width="2.58203125" style="299" customWidth="1"/>
    <col min="8529" max="8746" width="8.6640625" style="299"/>
    <col min="8747" max="8784" width="2.58203125" style="299" customWidth="1"/>
    <col min="8785" max="9002" width="8.6640625" style="299"/>
    <col min="9003" max="9040" width="2.58203125" style="299" customWidth="1"/>
    <col min="9041" max="9258" width="8.6640625" style="299"/>
    <col min="9259" max="9296" width="2.58203125" style="299" customWidth="1"/>
    <col min="9297" max="9514" width="8.6640625" style="299"/>
    <col min="9515" max="9552" width="2.58203125" style="299" customWidth="1"/>
    <col min="9553" max="9770" width="8.6640625" style="299"/>
    <col min="9771" max="9808" width="2.58203125" style="299" customWidth="1"/>
    <col min="9809" max="10026" width="8.6640625" style="299"/>
    <col min="10027" max="10064" width="2.58203125" style="299" customWidth="1"/>
    <col min="10065" max="10282" width="8.6640625" style="299"/>
    <col min="10283" max="10320" width="2.58203125" style="299" customWidth="1"/>
    <col min="10321" max="10538" width="8.6640625" style="299"/>
    <col min="10539" max="10576" width="2.58203125" style="299" customWidth="1"/>
    <col min="10577" max="10794" width="8.6640625" style="299"/>
    <col min="10795" max="10832" width="2.58203125" style="299" customWidth="1"/>
    <col min="10833" max="11050" width="8.6640625" style="299"/>
    <col min="11051" max="11088" width="2.58203125" style="299" customWidth="1"/>
    <col min="11089" max="11306" width="8.6640625" style="299"/>
    <col min="11307" max="11344" width="2.58203125" style="299" customWidth="1"/>
    <col min="11345" max="11562" width="8.6640625" style="299"/>
    <col min="11563" max="11600" width="2.58203125" style="299" customWidth="1"/>
    <col min="11601" max="11818" width="8.6640625" style="299"/>
    <col min="11819" max="11856" width="2.58203125" style="299" customWidth="1"/>
    <col min="11857" max="12074" width="8.6640625" style="299"/>
    <col min="12075" max="12112" width="2.58203125" style="299" customWidth="1"/>
    <col min="12113" max="12330" width="8.6640625" style="299"/>
    <col min="12331" max="12368" width="2.58203125" style="299" customWidth="1"/>
    <col min="12369" max="12586" width="8.6640625" style="299"/>
    <col min="12587" max="12624" width="2.58203125" style="299" customWidth="1"/>
    <col min="12625" max="12842" width="8.6640625" style="299"/>
    <col min="12843" max="12880" width="2.58203125" style="299" customWidth="1"/>
    <col min="12881" max="13098" width="8.6640625" style="299"/>
    <col min="13099" max="13136" width="2.58203125" style="299" customWidth="1"/>
    <col min="13137" max="13354" width="8.6640625" style="299"/>
    <col min="13355" max="13392" width="2.58203125" style="299" customWidth="1"/>
    <col min="13393" max="13610" width="8.6640625" style="299"/>
    <col min="13611" max="13648" width="2.58203125" style="299" customWidth="1"/>
    <col min="13649" max="13866" width="8.6640625" style="299"/>
    <col min="13867" max="13904" width="2.58203125" style="299" customWidth="1"/>
    <col min="13905" max="14122" width="8.6640625" style="299"/>
    <col min="14123" max="14160" width="2.58203125" style="299" customWidth="1"/>
    <col min="14161" max="14378" width="8.6640625" style="299"/>
    <col min="14379" max="14416" width="2.58203125" style="299" customWidth="1"/>
    <col min="14417" max="14634" width="8.6640625" style="299"/>
    <col min="14635" max="14672" width="2.58203125" style="299" customWidth="1"/>
    <col min="14673" max="14890" width="8.6640625" style="299"/>
    <col min="14891" max="14928" width="2.58203125" style="299" customWidth="1"/>
    <col min="14929" max="15146" width="8.6640625" style="299"/>
    <col min="15147" max="15184" width="2.58203125" style="299" customWidth="1"/>
    <col min="15185" max="15402" width="8.6640625" style="299"/>
    <col min="15403" max="15440" width="2.58203125" style="299" customWidth="1"/>
    <col min="15441" max="15658" width="8.6640625" style="299"/>
    <col min="15659" max="15696" width="2.58203125" style="299" customWidth="1"/>
    <col min="15697" max="15914" width="8.6640625" style="299"/>
    <col min="15915" max="15952" width="2.58203125" style="299" customWidth="1"/>
    <col min="15953" max="16170" width="8.6640625" style="299"/>
    <col min="16171" max="16208" width="2.58203125" style="299" customWidth="1"/>
    <col min="16209" max="16384" width="8.6640625" style="299"/>
  </cols>
  <sheetData>
    <row r="1" spans="1:86" s="294" customFormat="1" ht="16" thickBot="1" x14ac:dyDescent="0.6">
      <c r="A1" s="98" t="s">
        <v>191</v>
      </c>
      <c r="M1" s="295"/>
      <c r="Q1" s="292"/>
      <c r="R1" s="292"/>
      <c r="S1" s="292"/>
      <c r="T1" s="296"/>
      <c r="U1" s="296"/>
      <c r="V1" s="296"/>
      <c r="W1" s="296"/>
      <c r="X1" s="296"/>
      <c r="Y1" s="296"/>
      <c r="Z1" s="296"/>
      <c r="AA1" s="296"/>
      <c r="AB1" s="296"/>
      <c r="AM1" s="523"/>
      <c r="AN1" s="102"/>
      <c r="AO1" s="103"/>
      <c r="AQ1" s="98" t="s">
        <v>191</v>
      </c>
      <c r="BC1" s="295"/>
      <c r="BG1" s="292"/>
      <c r="BH1" s="292"/>
      <c r="BI1" s="292"/>
      <c r="BJ1" s="296"/>
      <c r="BK1" s="296"/>
      <c r="BL1" s="296"/>
      <c r="BM1" s="296"/>
      <c r="BN1" s="296"/>
      <c r="BO1" s="296"/>
      <c r="BP1" s="296"/>
      <c r="BQ1" s="296"/>
      <c r="BR1" s="296"/>
    </row>
    <row r="2" spans="1:86" s="294" customFormat="1" ht="19.25" customHeight="1" thickTop="1" thickBot="1" x14ac:dyDescent="0.6">
      <c r="A2" s="293"/>
      <c r="M2" s="295"/>
      <c r="Q2" s="292"/>
      <c r="R2" s="292"/>
      <c r="S2" s="292"/>
      <c r="T2" s="296"/>
      <c r="U2" s="296"/>
      <c r="V2" s="296"/>
      <c r="W2" s="296"/>
      <c r="X2" s="296"/>
      <c r="Y2" s="296"/>
      <c r="Z2" s="296"/>
      <c r="AA2" s="296"/>
      <c r="AB2" s="1122" t="s">
        <v>78</v>
      </c>
      <c r="AC2" s="1123"/>
      <c r="AD2" s="1123"/>
      <c r="AE2" s="1123"/>
      <c r="AF2" s="1123"/>
      <c r="AG2" s="1123"/>
      <c r="AH2" s="1123"/>
      <c r="AI2" s="1123"/>
      <c r="AJ2" s="1123"/>
      <c r="AK2" s="297"/>
      <c r="AM2" s="103"/>
      <c r="AN2" s="104"/>
      <c r="AO2" s="103"/>
      <c r="AQ2" s="293"/>
      <c r="BC2" s="295"/>
      <c r="BG2" s="292"/>
      <c r="BH2" s="292"/>
      <c r="BI2" s="292"/>
      <c r="BJ2" s="296"/>
      <c r="BK2" s="296"/>
      <c r="BL2" s="296"/>
      <c r="BM2" s="296"/>
      <c r="BN2" s="296"/>
      <c r="BO2" s="296"/>
      <c r="BP2" s="296"/>
      <c r="BQ2" s="296"/>
      <c r="BR2" s="1122" t="s">
        <v>78</v>
      </c>
      <c r="BS2" s="1123"/>
      <c r="BT2" s="1123"/>
      <c r="BU2" s="1123"/>
      <c r="BV2" s="1123"/>
      <c r="BW2" s="1123"/>
      <c r="BX2" s="1123"/>
      <c r="BY2" s="1123"/>
      <c r="BZ2" s="1123"/>
      <c r="CA2" s="297"/>
    </row>
    <row r="3" spans="1:86" ht="15.9" customHeight="1" thickTop="1" x14ac:dyDescent="0.55000000000000004">
      <c r="A3" s="99" t="s">
        <v>79</v>
      </c>
      <c r="AM3" s="524"/>
      <c r="AN3" s="105"/>
      <c r="AQ3" s="99" t="s">
        <v>79</v>
      </c>
    </row>
    <row r="4" spans="1:86" ht="15.9" customHeight="1" x14ac:dyDescent="0.55000000000000004">
      <c r="A4" s="298"/>
      <c r="F4" s="1" t="s">
        <v>80</v>
      </c>
      <c r="AM4" s="525"/>
      <c r="AN4" s="106"/>
      <c r="AQ4" s="298"/>
      <c r="AV4" s="1" t="s">
        <v>80</v>
      </c>
      <c r="CD4" s="300"/>
      <c r="CE4" s="300"/>
      <c r="CF4" s="300"/>
      <c r="CG4" s="300"/>
      <c r="CH4" s="300"/>
    </row>
    <row r="5" spans="1:86" ht="15.9" customHeight="1" x14ac:dyDescent="0.55000000000000004">
      <c r="A5" s="301"/>
      <c r="V5" s="302"/>
      <c r="W5" s="302"/>
      <c r="X5" s="1124" t="s">
        <v>374</v>
      </c>
      <c r="Y5" s="1124"/>
      <c r="Z5" s="1124"/>
      <c r="AA5" s="1125" t="s">
        <v>81</v>
      </c>
      <c r="AB5" s="1126"/>
      <c r="AC5" s="1127"/>
      <c r="AD5" s="1127"/>
      <c r="AE5" s="313" t="s">
        <v>82</v>
      </c>
      <c r="AF5" s="1128"/>
      <c r="AG5" s="1128"/>
      <c r="AH5" s="313" t="s">
        <v>83</v>
      </c>
      <c r="AI5" s="1128"/>
      <c r="AJ5" s="1128"/>
      <c r="AK5" s="314" t="s">
        <v>84</v>
      </c>
      <c r="AM5" s="108"/>
      <c r="AN5" s="109"/>
      <c r="AQ5" s="301"/>
      <c r="BL5" s="302"/>
      <c r="BM5" s="302"/>
      <c r="BN5" s="1124" t="s">
        <v>374</v>
      </c>
      <c r="BO5" s="1124"/>
      <c r="BP5" s="1124"/>
      <c r="BQ5" s="1125" t="s">
        <v>81</v>
      </c>
      <c r="BR5" s="1126"/>
      <c r="BS5" s="1126">
        <v>6</v>
      </c>
      <c r="BT5" s="1126"/>
      <c r="BU5" s="313" t="s">
        <v>82</v>
      </c>
      <c r="BV5" s="1129" t="s">
        <v>479</v>
      </c>
      <c r="BW5" s="1129"/>
      <c r="BX5" s="313" t="s">
        <v>83</v>
      </c>
      <c r="BY5" s="1129" t="s">
        <v>481</v>
      </c>
      <c r="BZ5" s="1129"/>
      <c r="CA5" s="314" t="s">
        <v>84</v>
      </c>
    </row>
    <row r="6" spans="1:86" ht="15.9" customHeight="1" x14ac:dyDescent="0.55000000000000004">
      <c r="A6" s="301"/>
      <c r="AM6" s="410"/>
      <c r="AN6" s="112"/>
      <c r="AQ6" s="301"/>
    </row>
    <row r="7" spans="1:86" ht="20.25" customHeight="1" x14ac:dyDescent="0.55000000000000004">
      <c r="A7" s="1118" t="s">
        <v>221</v>
      </c>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298"/>
      <c r="AM7" s="114"/>
      <c r="AN7" s="115"/>
      <c r="AP7" s="298"/>
      <c r="AQ7" s="1118" t="s">
        <v>221</v>
      </c>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118"/>
      <c r="CA7" s="1118"/>
      <c r="CB7" s="298"/>
    </row>
    <row r="8" spans="1:86" ht="20.25" customHeight="1" x14ac:dyDescent="0.55000000000000004">
      <c r="A8" s="1119" t="s">
        <v>85</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298"/>
      <c r="AM8" s="114"/>
      <c r="AN8" s="115"/>
      <c r="AP8" s="298"/>
      <c r="AQ8" s="1119" t="s">
        <v>85</v>
      </c>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119"/>
      <c r="CB8" s="298"/>
    </row>
    <row r="9" spans="1:86" ht="15.9" customHeight="1" x14ac:dyDescent="0.55000000000000004">
      <c r="A9" s="301"/>
      <c r="AM9" s="114"/>
      <c r="AN9" s="115"/>
      <c r="AQ9" s="301"/>
    </row>
    <row r="10" spans="1:86" ht="44.4" customHeight="1" x14ac:dyDescent="0.55000000000000004">
      <c r="A10" s="301"/>
      <c r="P10" s="1120" t="s">
        <v>86</v>
      </c>
      <c r="Q10" s="1120"/>
      <c r="R10" s="1120"/>
      <c r="S10" s="1120"/>
      <c r="T10" s="1120"/>
      <c r="U10" s="1099"/>
      <c r="V10" s="1099"/>
      <c r="W10" s="1099"/>
      <c r="X10" s="1099"/>
      <c r="Y10" s="1099"/>
      <c r="Z10" s="1099"/>
      <c r="AA10" s="1099"/>
      <c r="AB10" s="1099"/>
      <c r="AC10" s="1099"/>
      <c r="AD10" s="1099"/>
      <c r="AE10" s="1099"/>
      <c r="AF10" s="1099"/>
      <c r="AG10" s="1099"/>
      <c r="AH10" s="1099"/>
      <c r="AI10" s="1099"/>
      <c r="AJ10" s="1099"/>
      <c r="AK10" s="1099"/>
      <c r="AM10" s="114"/>
      <c r="AN10" s="115"/>
      <c r="AQ10" s="301"/>
      <c r="BF10" s="1120" t="s">
        <v>86</v>
      </c>
      <c r="BG10" s="1120"/>
      <c r="BH10" s="1120"/>
      <c r="BI10" s="1120"/>
      <c r="BJ10" s="1120"/>
      <c r="BK10" s="1130" t="s">
        <v>480</v>
      </c>
      <c r="BL10" s="1130"/>
      <c r="BM10" s="1130"/>
      <c r="BN10" s="1130"/>
      <c r="BO10" s="1130"/>
      <c r="BP10" s="1130"/>
      <c r="BQ10" s="1130"/>
      <c r="BR10" s="1130"/>
      <c r="BS10" s="1130"/>
      <c r="BT10" s="1130"/>
      <c r="BU10" s="1130"/>
      <c r="BV10" s="1130"/>
      <c r="BW10" s="1130"/>
      <c r="BX10" s="1130"/>
      <c r="BY10" s="1130"/>
      <c r="BZ10" s="1130"/>
      <c r="CA10" s="1130"/>
    </row>
    <row r="11" spans="1:86" ht="22.25" customHeight="1" x14ac:dyDescent="0.55000000000000004">
      <c r="A11" s="301"/>
      <c r="P11" s="1096" t="s">
        <v>87</v>
      </c>
      <c r="Q11" s="1096"/>
      <c r="R11" s="1096"/>
      <c r="S11" s="1096"/>
      <c r="T11" s="1096"/>
      <c r="U11" s="1121"/>
      <c r="V11" s="1121"/>
      <c r="W11" s="1121"/>
      <c r="X11" s="1121"/>
      <c r="Y11" s="1121"/>
      <c r="Z11" s="1121"/>
      <c r="AA11" s="1121"/>
      <c r="AB11" s="1121"/>
      <c r="AC11" s="1121"/>
      <c r="AD11" s="1121"/>
      <c r="AE11" s="1121"/>
      <c r="AF11" s="1121"/>
      <c r="AG11" s="1121"/>
      <c r="AH11" s="1121"/>
      <c r="AI11" s="1121"/>
      <c r="AJ11" s="1121"/>
      <c r="AK11" s="1121"/>
      <c r="AL11" s="303"/>
      <c r="AM11" s="526"/>
      <c r="AN11" s="115"/>
      <c r="AP11" s="303"/>
      <c r="AQ11" s="301"/>
      <c r="BF11" s="1096" t="s">
        <v>87</v>
      </c>
      <c r="BG11" s="1096"/>
      <c r="BH11" s="1096"/>
      <c r="BI11" s="1096"/>
      <c r="BJ11" s="1096"/>
      <c r="BK11" s="1092" t="s">
        <v>482</v>
      </c>
      <c r="BL11" s="1092"/>
      <c r="BM11" s="1092"/>
      <c r="BN11" s="1092"/>
      <c r="BO11" s="1092"/>
      <c r="BP11" s="1092"/>
      <c r="BQ11" s="1092"/>
      <c r="BR11" s="1092"/>
      <c r="BS11" s="1092"/>
      <c r="BT11" s="1092"/>
      <c r="BU11" s="1092"/>
      <c r="BV11" s="1092"/>
      <c r="BW11" s="1092"/>
      <c r="BX11" s="1092"/>
      <c r="BY11" s="1092"/>
      <c r="BZ11" s="1092"/>
      <c r="CA11" s="1092"/>
      <c r="CB11" s="303"/>
    </row>
    <row r="12" spans="1:86" ht="21" customHeight="1" x14ac:dyDescent="0.55000000000000004">
      <c r="AM12" s="527"/>
      <c r="AN12" s="116"/>
    </row>
    <row r="13" spans="1:86" s="304" customFormat="1" ht="18" customHeight="1" x14ac:dyDescent="0.55000000000000004">
      <c r="A13" s="1094" t="s">
        <v>88</v>
      </c>
      <c r="B13" s="1094"/>
      <c r="C13" s="1094"/>
      <c r="D13" s="1094"/>
      <c r="E13" s="1094"/>
      <c r="F13" s="1094"/>
      <c r="G13" s="1094"/>
      <c r="H13" s="1094"/>
      <c r="I13" s="1094"/>
      <c r="J13" s="1094"/>
      <c r="K13" s="1094"/>
      <c r="L13" s="1094"/>
      <c r="M13" s="1094"/>
      <c r="N13" s="1094"/>
      <c r="O13" s="1094"/>
      <c r="P13" s="1094"/>
      <c r="Q13" s="1094"/>
      <c r="R13" s="1094"/>
      <c r="S13" s="1094"/>
      <c r="T13" s="1094"/>
      <c r="U13" s="1094"/>
      <c r="V13" s="1094"/>
      <c r="W13" s="1094"/>
      <c r="X13" s="1094"/>
      <c r="Y13" s="1094"/>
      <c r="Z13" s="1094"/>
      <c r="AA13" s="1094"/>
      <c r="AB13" s="1094"/>
      <c r="AC13" s="1094"/>
      <c r="AD13" s="1094"/>
      <c r="AE13" s="1094"/>
      <c r="AF13" s="1094"/>
      <c r="AG13" s="1094"/>
      <c r="AH13" s="1094"/>
      <c r="AI13" s="1094"/>
      <c r="AJ13" s="1094"/>
      <c r="AK13" s="1094"/>
      <c r="AM13" s="527"/>
      <c r="AN13" s="116"/>
      <c r="AO13" s="103"/>
      <c r="AQ13" s="1094" t="s">
        <v>88</v>
      </c>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row>
    <row r="14" spans="1:86" s="304" customFormat="1" ht="18" customHeight="1" x14ac:dyDescent="0.55000000000000004">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M14" s="117"/>
      <c r="AN14" s="118"/>
      <c r="AO14" s="103"/>
      <c r="AQ14" s="1094"/>
      <c r="AR14" s="1094"/>
      <c r="AS14" s="1094"/>
      <c r="AT14" s="1094"/>
      <c r="AU14" s="1094"/>
      <c r="AV14" s="1094"/>
      <c r="AW14" s="1094"/>
      <c r="AX14" s="1094"/>
      <c r="AY14" s="1094"/>
      <c r="AZ14" s="1094"/>
      <c r="BA14" s="1094"/>
      <c r="BB14" s="1094"/>
      <c r="BC14" s="1094"/>
      <c r="BD14" s="1094"/>
      <c r="BE14" s="1094"/>
      <c r="BF14" s="1094"/>
      <c r="BG14" s="1094"/>
      <c r="BH14" s="1094"/>
      <c r="BI14" s="1094"/>
      <c r="BJ14" s="1094"/>
      <c r="BK14" s="1094"/>
      <c r="BL14" s="1094"/>
      <c r="BM14" s="1094"/>
      <c r="BN14" s="1094"/>
      <c r="BO14" s="1094"/>
      <c r="BP14" s="1094"/>
      <c r="BQ14" s="1094"/>
      <c r="BR14" s="1094"/>
      <c r="BS14" s="1094"/>
      <c r="BT14" s="1094"/>
      <c r="BU14" s="1094"/>
      <c r="BV14" s="1094"/>
      <c r="BW14" s="1094"/>
      <c r="BX14" s="1094"/>
      <c r="BY14" s="1094"/>
      <c r="BZ14" s="1094"/>
      <c r="CA14" s="1094"/>
    </row>
    <row r="15" spans="1:86" s="304" customFormat="1" ht="9.65" customHeight="1" x14ac:dyDescent="0.55000000000000004">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M15" s="117"/>
      <c r="AN15" s="118"/>
      <c r="AO15" s="103"/>
      <c r="AQ15" s="1094"/>
      <c r="AR15" s="1094"/>
      <c r="AS15" s="1094"/>
      <c r="AT15" s="1094"/>
      <c r="AU15" s="1094"/>
      <c r="AV15" s="1094"/>
      <c r="AW15" s="1094"/>
      <c r="AX15" s="1094"/>
      <c r="AY15" s="1094"/>
      <c r="AZ15" s="1094"/>
      <c r="BA15" s="1094"/>
      <c r="BB15" s="1094"/>
      <c r="BC15" s="1094"/>
      <c r="BD15" s="1094"/>
      <c r="BE15" s="1094"/>
      <c r="BF15" s="1094"/>
      <c r="BG15" s="1094"/>
      <c r="BH15" s="1094"/>
      <c r="BI15" s="1094"/>
      <c r="BJ15" s="1094"/>
      <c r="BK15" s="1094"/>
      <c r="BL15" s="1094"/>
      <c r="BM15" s="1094"/>
      <c r="BN15" s="1094"/>
      <c r="BO15" s="1094"/>
      <c r="BP15" s="1094"/>
      <c r="BQ15" s="1094"/>
      <c r="BR15" s="1094"/>
      <c r="BS15" s="1094"/>
      <c r="BT15" s="1094"/>
      <c r="BU15" s="1094"/>
      <c r="BV15" s="1094"/>
      <c r="BW15" s="1094"/>
      <c r="BX15" s="1094"/>
      <c r="BY15" s="1094"/>
      <c r="BZ15" s="1094"/>
      <c r="CA15" s="1094"/>
    </row>
    <row r="16" spans="1:86" s="305" customFormat="1" ht="19.25" customHeight="1" x14ac:dyDescent="0.55000000000000004">
      <c r="A16" s="1116" t="s">
        <v>89</v>
      </c>
      <c r="B16" s="1116"/>
      <c r="C16" s="1116"/>
      <c r="D16" s="1116"/>
      <c r="E16" s="1116"/>
      <c r="F16" s="1116"/>
      <c r="G16" s="1116"/>
      <c r="H16" s="1116"/>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16"/>
      <c r="AG16" s="1116"/>
      <c r="AH16" s="1116"/>
      <c r="AI16" s="1116"/>
      <c r="AJ16" s="1116"/>
      <c r="AK16" s="1116"/>
      <c r="AM16" s="523"/>
      <c r="AN16" s="102"/>
      <c r="AO16" s="103"/>
      <c r="AQ16" s="1116" t="s">
        <v>89</v>
      </c>
      <c r="AR16" s="1116"/>
      <c r="AS16" s="1116"/>
      <c r="AT16" s="1116"/>
      <c r="AU16" s="1116"/>
      <c r="AV16" s="1116"/>
      <c r="AW16" s="1116"/>
      <c r="AX16" s="1116"/>
      <c r="AY16" s="1116"/>
      <c r="AZ16" s="1116"/>
      <c r="BA16" s="1116"/>
      <c r="BB16" s="1116"/>
      <c r="BC16" s="1116"/>
      <c r="BD16" s="1116"/>
      <c r="BE16" s="1116"/>
      <c r="BF16" s="1116"/>
      <c r="BG16" s="1116"/>
      <c r="BH16" s="1116"/>
      <c r="BI16" s="1116"/>
      <c r="BJ16" s="1116"/>
      <c r="BK16" s="1116"/>
      <c r="BL16" s="1116"/>
      <c r="BM16" s="1116"/>
      <c r="BN16" s="1116"/>
      <c r="BO16" s="1116"/>
      <c r="BP16" s="1116"/>
      <c r="BQ16" s="1116"/>
      <c r="BR16" s="1116"/>
      <c r="BS16" s="1116"/>
      <c r="BT16" s="1116"/>
      <c r="BU16" s="1116"/>
      <c r="BV16" s="1116"/>
      <c r="BW16" s="1116"/>
      <c r="BX16" s="1116"/>
      <c r="BY16" s="1116"/>
      <c r="BZ16" s="1116"/>
      <c r="CA16" s="1116"/>
    </row>
    <row r="17" spans="1:83" s="304" customFormat="1" ht="18" customHeight="1" x14ac:dyDescent="0.55000000000000004">
      <c r="AM17" s="114"/>
      <c r="AN17" s="115"/>
      <c r="AO17" s="103"/>
    </row>
    <row r="18" spans="1:83" s="304" customFormat="1" ht="18" customHeight="1" x14ac:dyDescent="0.55000000000000004">
      <c r="A18" s="1117"/>
      <c r="B18" s="1117"/>
      <c r="C18" s="1117"/>
      <c r="D18" s="1117"/>
      <c r="AM18" s="412"/>
      <c r="AN18" s="119"/>
      <c r="AO18" s="103"/>
      <c r="AQ18" s="1117"/>
      <c r="AR18" s="1117"/>
      <c r="AS18" s="1117"/>
      <c r="AT18" s="1117"/>
    </row>
    <row r="19" spans="1:83" s="304" customFormat="1" ht="42" customHeight="1" x14ac:dyDescent="0.55000000000000004">
      <c r="A19" s="1115"/>
      <c r="B19" s="1115"/>
      <c r="C19" s="315">
        <v>1</v>
      </c>
      <c r="D19" s="1094" t="s">
        <v>90</v>
      </c>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4"/>
      <c r="AF19" s="1094"/>
      <c r="AG19" s="1094"/>
      <c r="AH19" s="1094"/>
      <c r="AI19" s="1094"/>
      <c r="AJ19" s="1094"/>
      <c r="AK19" s="1094"/>
      <c r="AL19" s="308"/>
      <c r="AM19" s="114"/>
      <c r="AN19" s="115"/>
      <c r="AO19" s="103"/>
      <c r="AP19" s="308"/>
      <c r="AQ19" s="1115"/>
      <c r="AR19" s="1115"/>
      <c r="AS19" s="315">
        <v>1</v>
      </c>
      <c r="AT19" s="1094" t="s">
        <v>90</v>
      </c>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308"/>
      <c r="CC19" s="308"/>
    </row>
    <row r="20" spans="1:83" s="304" customFormat="1" ht="18" customHeight="1" x14ac:dyDescent="0.55000000000000004">
      <c r="A20" s="306"/>
      <c r="B20" s="306"/>
      <c r="C20" s="307"/>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527"/>
      <c r="AN20" s="116"/>
      <c r="AO20" s="120"/>
      <c r="AP20" s="309"/>
      <c r="AQ20" s="306"/>
      <c r="AR20" s="306"/>
      <c r="AS20" s="307"/>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row>
    <row r="21" spans="1:83" s="304" customFormat="1" ht="42" customHeight="1" x14ac:dyDescent="0.55000000000000004">
      <c r="A21" s="1115"/>
      <c r="B21" s="1115"/>
      <c r="C21" s="315">
        <v>2</v>
      </c>
      <c r="D21" s="1094" t="s">
        <v>91</v>
      </c>
      <c r="E21" s="1094"/>
      <c r="F21" s="1094"/>
      <c r="G21" s="1094"/>
      <c r="H21" s="1094"/>
      <c r="I21" s="1094"/>
      <c r="J21" s="1094"/>
      <c r="K21" s="1094"/>
      <c r="L21" s="1094"/>
      <c r="M21" s="1094"/>
      <c r="N21" s="1094"/>
      <c r="O21" s="1094"/>
      <c r="P21" s="1094"/>
      <c r="Q21" s="1094"/>
      <c r="R21" s="1094"/>
      <c r="S21" s="1094"/>
      <c r="T21" s="1094"/>
      <c r="U21" s="1094"/>
      <c r="V21" s="1094"/>
      <c r="W21" s="1094"/>
      <c r="X21" s="1094"/>
      <c r="Y21" s="1094"/>
      <c r="Z21" s="1094"/>
      <c r="AA21" s="1094"/>
      <c r="AB21" s="1094"/>
      <c r="AC21" s="1094"/>
      <c r="AD21" s="1094"/>
      <c r="AE21" s="1094"/>
      <c r="AF21" s="1094"/>
      <c r="AG21" s="1094"/>
      <c r="AH21" s="1094"/>
      <c r="AI21" s="1094"/>
      <c r="AJ21" s="1094"/>
      <c r="AK21" s="1094"/>
      <c r="AL21" s="308"/>
      <c r="AM21" s="527"/>
      <c r="AN21" s="116"/>
      <c r="AO21" s="103"/>
      <c r="AP21" s="308"/>
      <c r="AQ21" s="1115"/>
      <c r="AR21" s="1115"/>
      <c r="AS21" s="315">
        <v>2</v>
      </c>
      <c r="AT21" s="1094" t="s">
        <v>91</v>
      </c>
      <c r="AU21" s="1094"/>
      <c r="AV21" s="1094"/>
      <c r="AW21" s="1094"/>
      <c r="AX21" s="1094"/>
      <c r="AY21" s="1094"/>
      <c r="AZ21" s="1094"/>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1094"/>
      <c r="CB21" s="308"/>
      <c r="CC21" s="308"/>
    </row>
    <row r="22" spans="1:83" s="304" customFormat="1" ht="18" customHeight="1" x14ac:dyDescent="0.5500000000000000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9"/>
      <c r="AM22" s="527"/>
      <c r="AN22" s="121"/>
      <c r="AO22" s="103"/>
      <c r="AP22" s="309"/>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BX22" s="308"/>
      <c r="BY22" s="308"/>
      <c r="BZ22" s="308"/>
      <c r="CA22" s="308"/>
      <c r="CB22" s="309"/>
      <c r="CC22" s="309"/>
    </row>
    <row r="23" spans="1:83" s="304" customFormat="1" ht="36" customHeight="1" x14ac:dyDescent="0.55000000000000004">
      <c r="A23" s="1115"/>
      <c r="B23" s="1115"/>
      <c r="C23" s="315">
        <v>3</v>
      </c>
      <c r="D23" s="1094" t="s">
        <v>92</v>
      </c>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4"/>
      <c r="AE23" s="1094"/>
      <c r="AF23" s="1094"/>
      <c r="AG23" s="1094"/>
      <c r="AH23" s="1094"/>
      <c r="AI23" s="1094"/>
      <c r="AJ23" s="1094"/>
      <c r="AK23" s="1094"/>
      <c r="AL23" s="309"/>
      <c r="AM23" s="114"/>
      <c r="AN23" s="115"/>
      <c r="AO23" s="103"/>
      <c r="AP23" s="309"/>
      <c r="AQ23" s="1115"/>
      <c r="AR23" s="1115"/>
      <c r="AS23" s="315">
        <v>3</v>
      </c>
      <c r="AT23" s="1094" t="s">
        <v>92</v>
      </c>
      <c r="AU23" s="1094"/>
      <c r="AV23" s="1094"/>
      <c r="AW23" s="1094"/>
      <c r="AX23" s="1094"/>
      <c r="AY23" s="1094"/>
      <c r="AZ23" s="1094"/>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c r="BZ23" s="1094"/>
      <c r="CA23" s="1094"/>
      <c r="CB23" s="309"/>
      <c r="CC23" s="309"/>
    </row>
    <row r="24" spans="1:83" s="304" customFormat="1" ht="18" customHeight="1" x14ac:dyDescent="0.55000000000000004">
      <c r="C24" s="307"/>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412"/>
      <c r="AN24" s="119"/>
      <c r="AO24" s="103"/>
      <c r="AP24" s="309"/>
      <c r="AS24" s="307"/>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c r="CC24" s="309"/>
    </row>
    <row r="25" spans="1:83" s="304" customFormat="1" ht="42" customHeight="1" x14ac:dyDescent="0.55000000000000004">
      <c r="A25" s="1115"/>
      <c r="B25" s="1115"/>
      <c r="C25" s="315">
        <v>4</v>
      </c>
      <c r="D25" s="1094" t="s">
        <v>93</v>
      </c>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G25" s="1094"/>
      <c r="AH25" s="1094"/>
      <c r="AI25" s="1094"/>
      <c r="AJ25" s="1094"/>
      <c r="AK25" s="1094"/>
      <c r="AL25" s="308"/>
      <c r="AM25" s="412"/>
      <c r="AN25" s="119"/>
      <c r="AO25" s="103"/>
      <c r="AP25" s="308"/>
      <c r="AQ25" s="1115"/>
      <c r="AR25" s="1115"/>
      <c r="AS25" s="315">
        <v>4</v>
      </c>
      <c r="AT25" s="1094" t="s">
        <v>93</v>
      </c>
      <c r="AU25" s="1094"/>
      <c r="AV25" s="1094"/>
      <c r="AW25" s="1094"/>
      <c r="AX25" s="1094"/>
      <c r="AY25" s="1094"/>
      <c r="AZ25" s="1094"/>
      <c r="BA25" s="1094"/>
      <c r="BB25" s="1094"/>
      <c r="BC25" s="1094"/>
      <c r="BD25" s="1094"/>
      <c r="BE25" s="1094"/>
      <c r="BF25" s="1094"/>
      <c r="BG25" s="1094"/>
      <c r="BH25" s="1094"/>
      <c r="BI25" s="1094"/>
      <c r="BJ25" s="1094"/>
      <c r="BK25" s="1094"/>
      <c r="BL25" s="1094"/>
      <c r="BM25" s="1094"/>
      <c r="BN25" s="1094"/>
      <c r="BO25" s="1094"/>
      <c r="BP25" s="1094"/>
      <c r="BQ25" s="1094"/>
      <c r="BR25" s="1094"/>
      <c r="BS25" s="1094"/>
      <c r="BT25" s="1094"/>
      <c r="BU25" s="1094"/>
      <c r="BV25" s="1094"/>
      <c r="BW25" s="1094"/>
      <c r="BX25" s="1094"/>
      <c r="BY25" s="1094"/>
      <c r="BZ25" s="1094"/>
      <c r="CA25" s="1094"/>
      <c r="CB25" s="308"/>
      <c r="CC25" s="308"/>
      <c r="CD25" s="308"/>
      <c r="CE25" s="308"/>
    </row>
    <row r="26" spans="1:83" s="304" customFormat="1" ht="18" customHeight="1" x14ac:dyDescent="0.55000000000000004">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528"/>
      <c r="AN26" s="128"/>
      <c r="AO26" s="113"/>
      <c r="AP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308"/>
      <c r="CB26" s="308"/>
      <c r="CC26" s="308"/>
      <c r="CD26" s="308"/>
      <c r="CE26" s="308"/>
    </row>
    <row r="27" spans="1:83" s="304" customFormat="1" ht="56" customHeight="1" x14ac:dyDescent="0.55000000000000004">
      <c r="B27" s="1113" t="s">
        <v>94</v>
      </c>
      <c r="C27" s="1113"/>
      <c r="D27" s="1113"/>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3"/>
      <c r="AC27" s="1113"/>
      <c r="AD27" s="1113"/>
      <c r="AE27" s="1113"/>
      <c r="AF27" s="1113"/>
      <c r="AG27" s="1113"/>
      <c r="AH27" s="1113"/>
      <c r="AI27" s="1113"/>
      <c r="AJ27" s="1113"/>
      <c r="AK27" s="1113"/>
      <c r="AL27" s="1113"/>
      <c r="AM27" s="528"/>
      <c r="AN27" s="128"/>
      <c r="AO27" s="103"/>
      <c r="AP27" s="307"/>
      <c r="AR27" s="1113" t="s">
        <v>94</v>
      </c>
      <c r="AS27" s="1113"/>
      <c r="AT27" s="1113"/>
      <c r="AU27" s="1113"/>
      <c r="AV27" s="1113"/>
      <c r="AW27" s="1113"/>
      <c r="AX27" s="1113"/>
      <c r="AY27" s="1113"/>
      <c r="AZ27" s="1113"/>
      <c r="BA27" s="1113"/>
      <c r="BB27" s="1113"/>
      <c r="BC27" s="1113"/>
      <c r="BD27" s="1113"/>
      <c r="BE27" s="1113"/>
      <c r="BF27" s="1113"/>
      <c r="BG27" s="1113"/>
      <c r="BH27" s="1113"/>
      <c r="BI27" s="1113"/>
      <c r="BJ27" s="1113"/>
      <c r="BK27" s="1113"/>
      <c r="BL27" s="1113"/>
      <c r="BM27" s="1113"/>
      <c r="BN27" s="1113"/>
      <c r="BO27" s="1113"/>
      <c r="BP27" s="1113"/>
      <c r="BQ27" s="1113"/>
      <c r="BR27" s="1113"/>
      <c r="BS27" s="1113"/>
      <c r="BT27" s="1113"/>
      <c r="BU27" s="1113"/>
      <c r="BV27" s="1113"/>
      <c r="BW27" s="1113"/>
      <c r="BX27" s="1113"/>
      <c r="BY27" s="1113"/>
      <c r="BZ27" s="1113"/>
      <c r="CA27" s="1113"/>
      <c r="CB27" s="1113"/>
      <c r="CC27" s="308"/>
      <c r="CD27" s="308"/>
      <c r="CE27" s="308"/>
    </row>
    <row r="28" spans="1:83" s="304" customFormat="1" ht="18" customHeight="1" x14ac:dyDescent="0.55000000000000004">
      <c r="AM28" s="528"/>
      <c r="AN28" s="128"/>
      <c r="AO28" s="103"/>
      <c r="BN28" s="1117"/>
      <c r="BO28" s="1117"/>
      <c r="BP28" s="1117"/>
      <c r="BQ28" s="1117"/>
      <c r="BR28" s="1117"/>
      <c r="BS28" s="1117"/>
      <c r="BT28" s="1117"/>
      <c r="BU28" s="1117"/>
      <c r="BV28" s="1117"/>
      <c r="BW28" s="1117"/>
      <c r="BX28" s="1117"/>
      <c r="BY28" s="1117"/>
      <c r="BZ28" s="1117"/>
      <c r="CA28" s="1117"/>
      <c r="CB28" s="1117"/>
      <c r="CC28" s="1117"/>
    </row>
    <row r="29" spans="1:83" s="304" customFormat="1" ht="18" customHeight="1" x14ac:dyDescent="0.55000000000000004">
      <c r="B29" s="100" t="s">
        <v>95</v>
      </c>
      <c r="C29" s="308"/>
      <c r="AM29" s="528"/>
      <c r="AN29" s="128"/>
      <c r="AO29" s="103"/>
      <c r="AR29" s="100" t="s">
        <v>95</v>
      </c>
      <c r="AS29" s="308"/>
    </row>
    <row r="30" spans="1:83" ht="14" x14ac:dyDescent="0.55000000000000004">
      <c r="AM30" s="528"/>
      <c r="AN30" s="128"/>
    </row>
    <row r="31" spans="1:83" ht="21.65" customHeight="1" x14ac:dyDescent="0.55000000000000004">
      <c r="B31" s="1114" t="s">
        <v>96</v>
      </c>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1114"/>
      <c r="AM31" s="528"/>
      <c r="AN31" s="128"/>
      <c r="AP31" s="310"/>
      <c r="AR31" s="1114" t="s">
        <v>96</v>
      </c>
      <c r="AS31" s="1114"/>
      <c r="AT31" s="1114"/>
      <c r="AU31" s="1114"/>
      <c r="AV31" s="1114"/>
      <c r="AW31" s="1114"/>
      <c r="AX31" s="1114"/>
      <c r="AY31" s="1114"/>
      <c r="AZ31" s="1114"/>
      <c r="BA31" s="1114"/>
      <c r="BB31" s="1114"/>
      <c r="BC31" s="1114"/>
      <c r="BD31" s="1114"/>
      <c r="BE31" s="1114"/>
      <c r="BF31" s="1114"/>
      <c r="BG31" s="1114"/>
      <c r="BH31" s="1114"/>
      <c r="BI31" s="1114"/>
      <c r="BJ31" s="1114"/>
      <c r="BK31" s="1114"/>
      <c r="BL31" s="1114"/>
      <c r="BM31" s="1114"/>
      <c r="BN31" s="1114"/>
      <c r="BO31" s="1114"/>
      <c r="BP31" s="1114"/>
      <c r="BQ31" s="1114"/>
      <c r="BR31" s="1114"/>
      <c r="BS31" s="1114"/>
      <c r="BT31" s="1114"/>
      <c r="BU31" s="1114"/>
      <c r="BV31" s="1114"/>
      <c r="BW31" s="1114"/>
      <c r="BX31" s="1114"/>
      <c r="BY31" s="1114"/>
      <c r="BZ31" s="1114"/>
      <c r="CA31" s="1114"/>
      <c r="CB31" s="1114"/>
    </row>
    <row r="32" spans="1:83" ht="21.65" customHeight="1" x14ac:dyDescent="0.55000000000000004">
      <c r="B32" s="1112" t="s">
        <v>97</v>
      </c>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112"/>
      <c r="AM32" s="528"/>
      <c r="AN32" s="128"/>
      <c r="AP32" s="311"/>
      <c r="AR32" s="1112" t="s">
        <v>97</v>
      </c>
      <c r="AS32" s="1112"/>
      <c r="AT32" s="1112"/>
      <c r="AU32" s="1112"/>
      <c r="AV32" s="1112"/>
      <c r="AW32" s="1112"/>
      <c r="AX32" s="1112"/>
      <c r="AY32" s="1112"/>
      <c r="AZ32" s="1112"/>
      <c r="BA32" s="1112"/>
      <c r="BB32" s="1112"/>
      <c r="BC32" s="1112"/>
      <c r="BD32" s="1112"/>
      <c r="BE32" s="1112"/>
      <c r="BF32" s="1112"/>
      <c r="BG32" s="1112"/>
      <c r="BH32" s="1112"/>
      <c r="BI32" s="1112"/>
      <c r="BJ32" s="1112"/>
      <c r="BK32" s="1112"/>
      <c r="BL32" s="1112"/>
      <c r="BM32" s="1112"/>
      <c r="BN32" s="1112"/>
      <c r="BO32" s="1112"/>
      <c r="BP32" s="1112"/>
      <c r="BQ32" s="1112"/>
      <c r="BR32" s="1112"/>
      <c r="BS32" s="1112"/>
      <c r="BT32" s="1112"/>
      <c r="BU32" s="1112"/>
      <c r="BV32" s="1112"/>
      <c r="BW32" s="1112"/>
      <c r="BX32" s="1112"/>
      <c r="BY32" s="1112"/>
      <c r="BZ32" s="1112"/>
      <c r="CA32" s="1112"/>
      <c r="CB32" s="1112"/>
    </row>
    <row r="33" spans="2:80" ht="21.65" customHeight="1" x14ac:dyDescent="0.55000000000000004">
      <c r="B33" s="1112" t="s">
        <v>98</v>
      </c>
      <c r="C33" s="1112"/>
      <c r="D33" s="1112"/>
      <c r="E33" s="1112"/>
      <c r="F33" s="1112"/>
      <c r="G33" s="1112"/>
      <c r="H33" s="1112"/>
      <c r="I33" s="1112"/>
      <c r="J33" s="1112"/>
      <c r="K33" s="1112"/>
      <c r="L33" s="1112"/>
      <c r="M33" s="1112"/>
      <c r="N33" s="1112"/>
      <c r="O33" s="1112"/>
      <c r="P33" s="1112"/>
      <c r="Q33" s="1112"/>
      <c r="R33" s="1112"/>
      <c r="S33" s="1112"/>
      <c r="T33" s="1112"/>
      <c r="U33" s="1112"/>
      <c r="V33" s="1112"/>
      <c r="W33" s="1112"/>
      <c r="X33" s="1112"/>
      <c r="Y33" s="1112"/>
      <c r="Z33" s="1112"/>
      <c r="AA33" s="1112"/>
      <c r="AB33" s="1112"/>
      <c r="AC33" s="1112"/>
      <c r="AD33" s="1112"/>
      <c r="AE33" s="1112"/>
      <c r="AF33" s="1112"/>
      <c r="AG33" s="1112"/>
      <c r="AH33" s="1112"/>
      <c r="AI33" s="1112"/>
      <c r="AJ33" s="1112"/>
      <c r="AK33" s="1112"/>
      <c r="AL33" s="1112"/>
      <c r="AM33" s="528"/>
      <c r="AN33" s="128"/>
      <c r="AP33" s="311"/>
      <c r="AR33" s="1112" t="s">
        <v>98</v>
      </c>
      <c r="AS33" s="1112"/>
      <c r="AT33" s="1112"/>
      <c r="AU33" s="1112"/>
      <c r="AV33" s="1112"/>
      <c r="AW33" s="1112"/>
      <c r="AX33" s="1112"/>
      <c r="AY33" s="1112"/>
      <c r="AZ33" s="1112"/>
      <c r="BA33" s="1112"/>
      <c r="BB33" s="1112"/>
      <c r="BC33" s="1112"/>
      <c r="BD33" s="1112"/>
      <c r="BE33" s="1112"/>
      <c r="BF33" s="1112"/>
      <c r="BG33" s="1112"/>
      <c r="BH33" s="1112"/>
      <c r="BI33" s="1112"/>
      <c r="BJ33" s="1112"/>
      <c r="BK33" s="1112"/>
      <c r="BL33" s="1112"/>
      <c r="BM33" s="1112"/>
      <c r="BN33" s="1112"/>
      <c r="BO33" s="1112"/>
      <c r="BP33" s="1112"/>
      <c r="BQ33" s="1112"/>
      <c r="BR33" s="1112"/>
      <c r="BS33" s="1112"/>
      <c r="BT33" s="1112"/>
      <c r="BU33" s="1112"/>
      <c r="BV33" s="1112"/>
      <c r="BW33" s="1112"/>
      <c r="BX33" s="1112"/>
      <c r="BY33" s="1112"/>
      <c r="BZ33" s="1112"/>
      <c r="CA33" s="1112"/>
      <c r="CB33" s="1112"/>
    </row>
    <row r="34" spans="2:80" ht="42.65" customHeight="1" x14ac:dyDescent="0.55000000000000004">
      <c r="B34" s="1111" t="s">
        <v>99</v>
      </c>
      <c r="C34" s="1111"/>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528"/>
      <c r="AN34" s="128"/>
      <c r="AP34" s="312"/>
      <c r="AR34" s="1111" t="s">
        <v>99</v>
      </c>
      <c r="AS34" s="1111"/>
      <c r="AT34" s="1111"/>
      <c r="AU34" s="1111"/>
      <c r="AV34" s="1111"/>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row>
    <row r="35" spans="2:80" ht="21.65" customHeight="1" x14ac:dyDescent="0.55000000000000004">
      <c r="B35" s="1111" t="s">
        <v>100</v>
      </c>
      <c r="C35" s="1111"/>
      <c r="D35" s="1111"/>
      <c r="E35" s="1111"/>
      <c r="F35" s="1111"/>
      <c r="G35" s="1111"/>
      <c r="H35" s="1111"/>
      <c r="I35" s="1111"/>
      <c r="J35" s="1111"/>
      <c r="K35" s="1111"/>
      <c r="L35" s="1111"/>
      <c r="M35" s="1111"/>
      <c r="N35" s="1111"/>
      <c r="O35" s="1111"/>
      <c r="P35" s="1111"/>
      <c r="Q35" s="1111"/>
      <c r="R35" s="1111"/>
      <c r="S35" s="1111"/>
      <c r="T35" s="1111"/>
      <c r="U35" s="1111"/>
      <c r="V35" s="1111"/>
      <c r="W35" s="1111"/>
      <c r="X35" s="1111"/>
      <c r="Y35" s="1111"/>
      <c r="Z35" s="1111"/>
      <c r="AA35" s="1111"/>
      <c r="AB35" s="1111"/>
      <c r="AC35" s="1111"/>
      <c r="AD35" s="1111"/>
      <c r="AE35" s="1111"/>
      <c r="AF35" s="1111"/>
      <c r="AG35" s="1111"/>
      <c r="AH35" s="1111"/>
      <c r="AI35" s="1111"/>
      <c r="AJ35" s="1111"/>
      <c r="AK35" s="1111"/>
      <c r="AL35" s="1111"/>
      <c r="AM35" s="528"/>
      <c r="AN35" s="128"/>
      <c r="AP35" s="312"/>
      <c r="AR35" s="1111" t="s">
        <v>100</v>
      </c>
      <c r="AS35" s="1111"/>
      <c r="AT35" s="1111"/>
      <c r="AU35" s="1111"/>
      <c r="AV35" s="1111"/>
      <c r="AW35" s="1111"/>
      <c r="AX35" s="1111"/>
      <c r="AY35" s="1111"/>
      <c r="AZ35" s="1111"/>
      <c r="BA35" s="1111"/>
      <c r="BB35" s="1111"/>
      <c r="BC35" s="1111"/>
      <c r="BD35" s="1111"/>
      <c r="BE35" s="1111"/>
      <c r="BF35" s="1111"/>
      <c r="BG35" s="1111"/>
      <c r="BH35" s="1111"/>
      <c r="BI35" s="1111"/>
      <c r="BJ35" s="1111"/>
      <c r="BK35" s="1111"/>
      <c r="BL35" s="1111"/>
      <c r="BM35" s="1111"/>
      <c r="BN35" s="1111"/>
      <c r="BO35" s="1111"/>
      <c r="BP35" s="1111"/>
      <c r="BQ35" s="1111"/>
      <c r="BR35" s="1111"/>
      <c r="BS35" s="1111"/>
      <c r="BT35" s="1111"/>
      <c r="BU35" s="1111"/>
      <c r="BV35" s="1111"/>
      <c r="BW35" s="1111"/>
      <c r="BX35" s="1111"/>
      <c r="BY35" s="1111"/>
      <c r="BZ35" s="1111"/>
      <c r="CA35" s="1111"/>
      <c r="CB35" s="1111"/>
    </row>
    <row r="36" spans="2:80" ht="21.65" customHeight="1" x14ac:dyDescent="0.55000000000000004">
      <c r="B36" s="1112" t="s">
        <v>101</v>
      </c>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112"/>
      <c r="AB36" s="1112"/>
      <c r="AC36" s="1112"/>
      <c r="AD36" s="1112"/>
      <c r="AE36" s="1112"/>
      <c r="AF36" s="1112"/>
      <c r="AG36" s="1112"/>
      <c r="AH36" s="1112"/>
      <c r="AI36" s="1112"/>
      <c r="AJ36" s="1112"/>
      <c r="AK36" s="1112"/>
      <c r="AL36" s="1112"/>
      <c r="AM36" s="528"/>
      <c r="AN36" s="128"/>
      <c r="AP36" s="311"/>
      <c r="AR36" s="1112" t="s">
        <v>101</v>
      </c>
      <c r="AS36" s="1112"/>
      <c r="AT36" s="1112"/>
      <c r="AU36" s="1112"/>
      <c r="AV36" s="1112"/>
      <c r="AW36" s="1112"/>
      <c r="AX36" s="1112"/>
      <c r="AY36" s="1112"/>
      <c r="AZ36" s="1112"/>
      <c r="BA36" s="1112"/>
      <c r="BB36" s="1112"/>
      <c r="BC36" s="1112"/>
      <c r="BD36" s="1112"/>
      <c r="BE36" s="1112"/>
      <c r="BF36" s="1112"/>
      <c r="BG36" s="1112"/>
      <c r="BH36" s="1112"/>
      <c r="BI36" s="1112"/>
      <c r="BJ36" s="1112"/>
      <c r="BK36" s="1112"/>
      <c r="BL36" s="1112"/>
      <c r="BM36" s="1112"/>
      <c r="BN36" s="1112"/>
      <c r="BO36" s="1112"/>
      <c r="BP36" s="1112"/>
      <c r="BQ36" s="1112"/>
      <c r="BR36" s="1112"/>
      <c r="BS36" s="1112"/>
      <c r="BT36" s="1112"/>
      <c r="BU36" s="1112"/>
      <c r="BV36" s="1112"/>
      <c r="BW36" s="1112"/>
      <c r="BX36" s="1112"/>
      <c r="BY36" s="1112"/>
      <c r="BZ36" s="1112"/>
      <c r="CA36" s="1112"/>
      <c r="CB36" s="1112"/>
    </row>
    <row r="37" spans="2:80" ht="14" x14ac:dyDescent="0.55000000000000004">
      <c r="AM37" s="528"/>
      <c r="AN37" s="128"/>
    </row>
    <row r="38" spans="2:80" ht="14" x14ac:dyDescent="0.55000000000000004">
      <c r="AM38" s="528"/>
      <c r="AN38" s="128"/>
    </row>
    <row r="39" spans="2:80" ht="14" x14ac:dyDescent="0.55000000000000004">
      <c r="AM39" s="528"/>
      <c r="AN39" s="128"/>
    </row>
    <row r="40" spans="2:80" ht="14" x14ac:dyDescent="0.55000000000000004">
      <c r="AM40" s="528"/>
      <c r="AN40" s="128"/>
    </row>
    <row r="41" spans="2:80" ht="14" x14ac:dyDescent="0.55000000000000004">
      <c r="AK41" s="101" t="s">
        <v>102</v>
      </c>
      <c r="AM41" s="528"/>
      <c r="AN41" s="128"/>
      <c r="CA41" s="101" t="s">
        <v>102</v>
      </c>
    </row>
    <row r="42" spans="2:80" ht="14" x14ac:dyDescent="0.55000000000000004">
      <c r="AM42" s="528"/>
      <c r="AN42" s="128"/>
    </row>
    <row r="43" spans="2:80" ht="14" x14ac:dyDescent="0.55000000000000004">
      <c r="AM43" s="528"/>
      <c r="AN43" s="128"/>
    </row>
    <row r="44" spans="2:80" ht="14" x14ac:dyDescent="0.55000000000000004">
      <c r="AM44" s="528"/>
      <c r="AN44" s="128"/>
    </row>
    <row r="45" spans="2:80" x14ac:dyDescent="0.55000000000000004">
      <c r="AM45" s="153"/>
      <c r="AN45" s="154"/>
    </row>
  </sheetData>
  <sheetProtection algorithmName="SHA-512" hashValue="MW/a9OcWXlH/NwY03kmpHE40lLUGLOq1Fw8rzHVZHEfab2ic/WTswf6w6fckyfEKPL5Jgx4N5QH5muOQaIjBTQ==" saltValue="YuPjo+ATS+YDk6Wrg1izDg==" spinCount="100000" sheet="1" objects="1" scenarios="1"/>
  <mergeCells count="61">
    <mergeCell ref="AQ13:CA15"/>
    <mergeCell ref="BR2:BZ2"/>
    <mergeCell ref="BQ5:BR5"/>
    <mergeCell ref="BS5:BT5"/>
    <mergeCell ref="BV5:BW5"/>
    <mergeCell ref="BY5:BZ5"/>
    <mergeCell ref="AQ7:CA7"/>
    <mergeCell ref="AQ8:CA8"/>
    <mergeCell ref="BF10:BJ10"/>
    <mergeCell ref="BK10:CA10"/>
    <mergeCell ref="BF11:BJ11"/>
    <mergeCell ref="BK11:CA11"/>
    <mergeCell ref="BN5:BP5"/>
    <mergeCell ref="AQ16:CA16"/>
    <mergeCell ref="AQ18:AT18"/>
    <mergeCell ref="AQ19:AR19"/>
    <mergeCell ref="AT19:CA19"/>
    <mergeCell ref="AQ21:AR21"/>
    <mergeCell ref="AT21:CA21"/>
    <mergeCell ref="AR36:CB36"/>
    <mergeCell ref="AQ23:AR23"/>
    <mergeCell ref="AT23:CA23"/>
    <mergeCell ref="AQ25:AR25"/>
    <mergeCell ref="AT25:CA25"/>
    <mergeCell ref="AR27:CB27"/>
    <mergeCell ref="BN28:CC28"/>
    <mergeCell ref="AR31:CB31"/>
    <mergeCell ref="AR32:CB32"/>
    <mergeCell ref="AR33:CB33"/>
    <mergeCell ref="AR34:CB34"/>
    <mergeCell ref="AR35:CB35"/>
    <mergeCell ref="AB2:AJ2"/>
    <mergeCell ref="X5:Z5"/>
    <mergeCell ref="AA5:AB5"/>
    <mergeCell ref="AC5:AD5"/>
    <mergeCell ref="AF5:AG5"/>
    <mergeCell ref="AI5:AJ5"/>
    <mergeCell ref="A7:AK7"/>
    <mergeCell ref="A8:AK8"/>
    <mergeCell ref="P10:T10"/>
    <mergeCell ref="U10:AK10"/>
    <mergeCell ref="P11:T11"/>
    <mergeCell ref="U11:AK11"/>
    <mergeCell ref="A13:AK15"/>
    <mergeCell ref="A16:AK16"/>
    <mergeCell ref="A18:D18"/>
    <mergeCell ref="A19:B19"/>
    <mergeCell ref="D19:AK19"/>
    <mergeCell ref="A21:B21"/>
    <mergeCell ref="D21:AK21"/>
    <mergeCell ref="A23:B23"/>
    <mergeCell ref="D23:AK23"/>
    <mergeCell ref="A25:B25"/>
    <mergeCell ref="D25:AK25"/>
    <mergeCell ref="B35:AL35"/>
    <mergeCell ref="B36:AL36"/>
    <mergeCell ref="B27:AL27"/>
    <mergeCell ref="B31:AL31"/>
    <mergeCell ref="B32:AL32"/>
    <mergeCell ref="B33:AL33"/>
    <mergeCell ref="B34:AL34"/>
  </mergeCells>
  <phoneticPr fontId="4"/>
  <conditionalFormatting sqref="U11">
    <cfRule type="cellIs" dxfId="75" priority="4" operator="equal">
      <formula>""</formula>
    </cfRule>
  </conditionalFormatting>
  <conditionalFormatting sqref="U10:AK10">
    <cfRule type="cellIs" dxfId="74" priority="5" operator="equal">
      <formula>""</formula>
    </cfRule>
  </conditionalFormatting>
  <conditionalFormatting sqref="AC5">
    <cfRule type="cellIs" dxfId="73" priority="1" operator="equal">
      <formula>""</formula>
    </cfRule>
  </conditionalFormatting>
  <conditionalFormatting sqref="AF5:AG5">
    <cfRule type="cellIs" dxfId="72" priority="3" operator="equal">
      <formula>""</formula>
    </cfRule>
  </conditionalFormatting>
  <conditionalFormatting sqref="AI5:AJ5">
    <cfRule type="cellIs" dxfId="71" priority="2" operator="equal">
      <formula>""</formula>
    </cfRule>
  </conditionalFormatting>
  <conditionalFormatting sqref="BK11">
    <cfRule type="cellIs" dxfId="70" priority="9" operator="equal">
      <formula>""</formula>
    </cfRule>
  </conditionalFormatting>
  <conditionalFormatting sqref="BK10:CA10">
    <cfRule type="cellIs" dxfId="69" priority="10" operator="equal">
      <formula>""</formula>
    </cfRule>
  </conditionalFormatting>
  <conditionalFormatting sqref="BS5">
    <cfRule type="cellIs" dxfId="68" priority="6" operator="equal">
      <formula>""</formula>
    </cfRule>
  </conditionalFormatting>
  <conditionalFormatting sqref="BV5:BW5">
    <cfRule type="cellIs" dxfId="67" priority="8" operator="equal">
      <formula>""</formula>
    </cfRule>
  </conditionalFormatting>
  <conditionalFormatting sqref="BY5:BZ5">
    <cfRule type="cellIs" dxfId="66" priority="7" operator="equal">
      <formula>""</formula>
    </cfRule>
  </conditionalFormatting>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42</xdr:col>
                    <xdr:colOff>139700</xdr:colOff>
                    <xdr:row>18</xdr:row>
                    <xdr:rowOff>6350</xdr:rowOff>
                  </from>
                  <to>
                    <xdr:col>43</xdr:col>
                    <xdr:colOff>120650</xdr:colOff>
                    <xdr:row>19</xdr:row>
                    <xdr:rowOff>25400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42</xdr:col>
                    <xdr:colOff>107950</xdr:colOff>
                    <xdr:row>20</xdr:row>
                    <xdr:rowOff>6350</xdr:rowOff>
                  </from>
                  <to>
                    <xdr:col>43</xdr:col>
                    <xdr:colOff>69850</xdr:colOff>
                    <xdr:row>21</xdr:row>
                    <xdr:rowOff>31750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42</xdr:col>
                    <xdr:colOff>120650</xdr:colOff>
                    <xdr:row>24</xdr:row>
                    <xdr:rowOff>82550</xdr:rowOff>
                  </from>
                  <to>
                    <xdr:col>43</xdr:col>
                    <xdr:colOff>120650</xdr:colOff>
                    <xdr:row>24</xdr:row>
                    <xdr:rowOff>412750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42</xdr:col>
                    <xdr:colOff>120650</xdr:colOff>
                    <xdr:row>22</xdr:row>
                    <xdr:rowOff>82550</xdr:rowOff>
                  </from>
                  <to>
                    <xdr:col>43</xdr:col>
                    <xdr:colOff>120650</xdr:colOff>
                    <xdr:row>22</xdr:row>
                    <xdr:rowOff>412750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0</xdr:col>
                    <xdr:colOff>139700</xdr:colOff>
                    <xdr:row>18</xdr:row>
                    <xdr:rowOff>6350</xdr:rowOff>
                  </from>
                  <to>
                    <xdr:col>1</xdr:col>
                    <xdr:colOff>127000</xdr:colOff>
                    <xdr:row>19</xdr:row>
                    <xdr:rowOff>25400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0</xdr:col>
                    <xdr:colOff>107950</xdr:colOff>
                    <xdr:row>20</xdr:row>
                    <xdr:rowOff>6350</xdr:rowOff>
                  </from>
                  <to>
                    <xdr:col>1</xdr:col>
                    <xdr:colOff>63500</xdr:colOff>
                    <xdr:row>21</xdr:row>
                    <xdr:rowOff>31750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0</xdr:col>
                    <xdr:colOff>120650</xdr:colOff>
                    <xdr:row>24</xdr:row>
                    <xdr:rowOff>82550</xdr:rowOff>
                  </from>
                  <to>
                    <xdr:col>1</xdr:col>
                    <xdr:colOff>127000</xdr:colOff>
                    <xdr:row>24</xdr:row>
                    <xdr:rowOff>412750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0</xdr:col>
                    <xdr:colOff>120650</xdr:colOff>
                    <xdr:row>22</xdr:row>
                    <xdr:rowOff>82550</xdr:rowOff>
                  </from>
                  <to>
                    <xdr:col>1</xdr:col>
                    <xdr:colOff>127000</xdr:colOff>
                    <xdr:row>22</xdr:row>
                    <xdr:rowOff>412750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【省エネ】申請_チェックリスト </vt:lpstr>
      <vt:lpstr>【省エネ】実績_チェックリスト </vt:lpstr>
      <vt:lpstr>参考様式1_費用総括表</vt:lpstr>
      <vt:lpstr>参考様式2_費用明細書【省エネ診断等】</vt:lpstr>
      <vt:lpstr>参考様式2_費用明細書【窓・ドア・断熱材・現況図面】10タイプ</vt:lpstr>
      <vt:lpstr>参考様式2_費用明細書【窓・ドア・断熱材・現況図面】30タイプ</vt:lpstr>
      <vt:lpstr>参考様式3_助成対象住宅の写真</vt:lpstr>
      <vt:lpstr>参考様式4_クレジット取決書</vt:lpstr>
      <vt:lpstr>参考様式5_アンケート実施同意書(改修前入居者)</vt:lpstr>
      <vt:lpstr>参考様式６_アンケート実施同意書 (改修後入居者)</vt:lpstr>
      <vt:lpstr>参考様式7_施工証明書</vt:lpstr>
      <vt:lpstr>参考様式8_出荷証明書</vt:lpstr>
      <vt:lpstr>参考様式9_計画変更内容書</vt:lpstr>
      <vt:lpstr>参考様式10_省エネ性能表示の掲載を行っている不動産広告</vt:lpstr>
      <vt:lpstr>参考様式11_申請状況表 </vt:lpstr>
      <vt:lpstr>'【省エネ】実績_チェックリスト '!Print_Area</vt:lpstr>
      <vt:lpstr>'【省エネ】申請_チェックリスト '!Print_Area</vt:lpstr>
      <vt:lpstr>参考様式1_費用総括表!Print_Area</vt:lpstr>
      <vt:lpstr>参考様式10_省エネ性能表示の掲載を行っている不動産広告!Print_Area</vt:lpstr>
      <vt:lpstr>'参考様式11_申請状況表 '!Print_Area</vt:lpstr>
      <vt:lpstr>参考様式2_費用明細書【省エネ診断等】!Print_Area</vt:lpstr>
      <vt:lpstr>参考様式2_費用明細書【窓・ドア・断熱材・現況図面】10タイプ!Print_Area</vt:lpstr>
      <vt:lpstr>参考様式2_費用明細書【窓・ドア・断熱材・現況図面】30タイプ!Print_Area</vt:lpstr>
      <vt:lpstr>参考様式3_助成対象住宅の写真!Print_Area</vt:lpstr>
      <vt:lpstr>参考様式4_クレジット取決書!Print_Area</vt:lpstr>
      <vt:lpstr>'参考様式5_アンケート実施同意書(改修前入居者)'!Print_Area</vt:lpstr>
      <vt:lpstr>'参考様式６_アンケート実施同意書 (改修後入居者)'!Print_Area</vt:lpstr>
      <vt:lpstr>参考様式7_施工証明書!Print_Area</vt:lpstr>
      <vt:lpstr>参考様式8_出荷証明書!Print_Area</vt:lpstr>
      <vt:lpstr>参考様式9_計画変更内容書!Print_Area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村木　晶子</cp:lastModifiedBy>
  <cp:lastPrinted>2024-07-18T02:46:41Z</cp:lastPrinted>
  <dcterms:created xsi:type="dcterms:W3CDTF">2024-06-13T06:23:38Z</dcterms:created>
  <dcterms:modified xsi:type="dcterms:W3CDTF">2024-11-21T02:10:10Z</dcterms:modified>
</cp:coreProperties>
</file>