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s00001\CNT\温暖化対策推進課\建物脱炭素化支援チーム\Ｒ６\295住宅用太陽光発電初期費用ゼロ促進の増強事業\03_交付要綱・様式FMT\03_様式\R704_改正\"/>
    </mc:Choice>
  </mc:AlternateContent>
  <xr:revisionPtr revIDLastSave="0" documentId="13_ncr:1_{B2B58FD8-6DFC-4A26-925D-FEEB4E84B468}" xr6:coauthVersionLast="47" xr6:coauthVersionMax="47" xr10:uidLastSave="{00000000-0000-0000-0000-000000000000}"/>
  <bookViews>
    <workbookView xWindow="-28920" yWindow="-7995" windowWidth="29040" windowHeight="15720" tabRatio="714" xr2:uid="{00000000-000D-0000-FFFF-FFFF00000000}"/>
  </bookViews>
  <sheets>
    <sheet name="目次 " sheetId="45" r:id="rId1"/>
    <sheet name="記載要領" sheetId="47" r:id="rId2"/>
    <sheet name="集計シート（第１号様式）" sheetId="49" state="hidden" r:id="rId3"/>
    <sheet name="プルダウンリスト等" sheetId="53" state="hidden" r:id="rId4"/>
    <sheet name="基本情報" sheetId="48" r:id="rId5"/>
    <sheet name="第１号様式" sheetId="64" r:id="rId6"/>
    <sheet name="第２号様式（誓約書）公社宛" sheetId="51" r:id="rId7"/>
    <sheet name="第２号様式（誓約書）住宅所有者宛" sheetId="54" r:id="rId8"/>
    <sheet name="第５号様式" sheetId="36" r:id="rId9"/>
    <sheet name="第６号様式" sheetId="38" r:id="rId10"/>
    <sheet name="第７号様式" sheetId="39" r:id="rId11"/>
    <sheet name="第10号様式 " sheetId="40" r:id="rId12"/>
    <sheet name="第11号様式" sheetId="41" r:id="rId13"/>
    <sheet name="第13号様式" sheetId="43" r:id="rId14"/>
    <sheet name="第15号様式 " sheetId="44" r:id="rId15"/>
  </sheets>
  <externalReferences>
    <externalReference r:id="rId16"/>
    <externalReference r:id="rId17"/>
    <externalReference r:id="rId18"/>
    <externalReference r:id="rId19"/>
  </externalReferences>
  <definedNames>
    <definedName name="a" localSheetId="11">#REF!</definedName>
    <definedName name="a" localSheetId="12">#REF!</definedName>
    <definedName name="a" localSheetId="13">#REF!</definedName>
    <definedName name="a" localSheetId="14">#REF!</definedName>
    <definedName name="a" localSheetId="9">#REF!</definedName>
    <definedName name="a" localSheetId="10">#REF!</definedName>
    <definedName name="a">#REF!</definedName>
    <definedName name="_xlnm.Print_Area" localSheetId="1">記載要領!$A$1:$AB$83</definedName>
    <definedName name="_xlnm.Print_Area" localSheetId="11">'第10号様式 '!$A$1:$AO$30</definedName>
    <definedName name="_xlnm.Print_Area" localSheetId="12">第11号様式!$A$1:$AO$29</definedName>
    <definedName name="_xlnm.Print_Area" localSheetId="13">第13号様式!$A$1:$AO$25</definedName>
    <definedName name="_xlnm.Print_Area" localSheetId="14">'第15号様式 '!$A$1:$AO$23</definedName>
    <definedName name="_xlnm.Print_Area" localSheetId="5">第１号様式!$A$1:$AO$232</definedName>
    <definedName name="_xlnm.Print_Area" localSheetId="6">'第２号様式（誓約書）公社宛'!$A$1:$AO$100</definedName>
    <definedName name="_xlnm.Print_Area" localSheetId="7">'第２号様式（誓約書）住宅所有者宛'!$A$1:$AO$50</definedName>
    <definedName name="_xlnm.Print_Area" localSheetId="8">第５号様式!$A$1:$AO$24</definedName>
    <definedName name="_xlnm.Print_Area" localSheetId="9">第６号様式!$A$1:$AO$30</definedName>
    <definedName name="_xlnm.Print_Area" localSheetId="10">第７号様式!$A$1:$AO$35</definedName>
    <definedName name="_xlnm.Print_Area" localSheetId="0">'目次 '!$A$1:$A$16</definedName>
    <definedName name="あ" localSheetId="3">[1]基本情報!#REF!</definedName>
    <definedName name="あ" localSheetId="6">[1]基本情報!#REF!</definedName>
    <definedName name="あ" localSheetId="7">[1]基本情報!#REF!</definedName>
    <definedName name="あ">[1]基本情報!#REF!</definedName>
    <definedName name="設備">[2]データ参照シート!$B$2</definedName>
    <definedName name="大分類" localSheetId="3">[1]基本情報!#REF!</definedName>
    <definedName name="大分類" localSheetId="11">#REF!</definedName>
    <definedName name="大分類" localSheetId="12">#REF!</definedName>
    <definedName name="大分類" localSheetId="13">#REF!</definedName>
    <definedName name="大分類" localSheetId="14">#REF!</definedName>
    <definedName name="大分類" localSheetId="5">#REF!</definedName>
    <definedName name="大分類" localSheetId="6">[1]基本情報!#REF!</definedName>
    <definedName name="大分類" localSheetId="7">[1]基本情報!#REF!</definedName>
    <definedName name="大分類" localSheetId="8">#REF!</definedName>
    <definedName name="大分類" localSheetId="9">#REF!</definedName>
    <definedName name="大分類" localSheetId="10">#REF!</definedName>
    <definedName name="大分類" localSheetId="0">[3]基本情報入力シート!#REF!</definedName>
    <definedName name="大分類">#REF!</definedName>
    <definedName name="別1その2">[4]対策!$K$2:$K$9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1" i="64" l="1"/>
  <c r="Q210" i="64"/>
  <c r="Q209" i="64"/>
  <c r="Q207" i="64"/>
  <c r="Q208" i="64"/>
  <c r="Q206" i="64"/>
  <c r="Q205" i="64"/>
  <c r="Q204" i="64"/>
  <c r="Q203" i="64"/>
  <c r="Q200" i="64"/>
  <c r="AC186" i="64"/>
  <c r="AH181" i="64"/>
  <c r="AH179" i="64"/>
  <c r="AH178" i="64"/>
  <c r="AH177" i="64"/>
  <c r="AH176" i="64"/>
  <c r="AH175" i="64"/>
  <c r="AH174" i="64"/>
  <c r="AH147" i="64"/>
  <c r="AH151" i="64"/>
  <c r="AH150" i="64"/>
  <c r="AH149" i="64"/>
  <c r="AH148" i="64"/>
  <c r="AH146" i="64"/>
  <c r="AH121" i="64"/>
  <c r="AH118" i="64"/>
  <c r="AH123" i="64"/>
  <c r="AH122" i="64"/>
  <c r="AH120" i="64"/>
  <c r="AH119" i="64"/>
  <c r="AH95" i="64"/>
  <c r="AH67" i="64"/>
  <c r="AH94" i="64"/>
  <c r="AH93" i="64"/>
  <c r="AH92" i="64"/>
  <c r="AH91" i="64"/>
  <c r="AH90" i="64"/>
  <c r="AH89" i="64"/>
  <c r="BJ79" i="64" s="1"/>
  <c r="AH71" i="64"/>
  <c r="BH171" i="64"/>
  <c r="BG171" i="64"/>
  <c r="BH170" i="64"/>
  <c r="BG170" i="64"/>
  <c r="BH169" i="64"/>
  <c r="BG169" i="64"/>
  <c r="BH168" i="64"/>
  <c r="BG168" i="64"/>
  <c r="BH167" i="64"/>
  <c r="BH172" i="64" s="1"/>
  <c r="BH173" i="64" s="1"/>
  <c r="BG167" i="64"/>
  <c r="BG172" i="64" s="1"/>
  <c r="BG173" i="64" s="1"/>
  <c r="BN159" i="64"/>
  <c r="BM159" i="64"/>
  <c r="BL159" i="64"/>
  <c r="BK159" i="64"/>
  <c r="BJ159" i="64"/>
  <c r="BI159" i="64"/>
  <c r="BH159" i="64"/>
  <c r="BG159" i="64"/>
  <c r="BN158" i="64"/>
  <c r="BM158" i="64"/>
  <c r="BL158" i="64"/>
  <c r="BK158" i="64"/>
  <c r="BJ158" i="64"/>
  <c r="BI158" i="64"/>
  <c r="BH158" i="64"/>
  <c r="BG158" i="64"/>
  <c r="BN157" i="64"/>
  <c r="BM157" i="64"/>
  <c r="BL157" i="64"/>
  <c r="BK157" i="64"/>
  <c r="BJ157" i="64"/>
  <c r="BI157" i="64"/>
  <c r="BH157" i="64"/>
  <c r="BG157" i="64"/>
  <c r="BN156" i="64"/>
  <c r="BM156" i="64"/>
  <c r="BL156" i="64"/>
  <c r="BK156" i="64"/>
  <c r="BJ156" i="64"/>
  <c r="BI156" i="64"/>
  <c r="BH156" i="64"/>
  <c r="BG156" i="64"/>
  <c r="BN155" i="64"/>
  <c r="BN160" i="64" s="1"/>
  <c r="BN161" i="64" s="1"/>
  <c r="BN162" i="64" s="1"/>
  <c r="BN163" i="64" s="1"/>
  <c r="BM155" i="64"/>
  <c r="BM160" i="64" s="1"/>
  <c r="BL155" i="64"/>
  <c r="BL160" i="64" s="1"/>
  <c r="BM161" i="64" s="1"/>
  <c r="BM162" i="64" s="1"/>
  <c r="BM163" i="64" s="1"/>
  <c r="BK155" i="64"/>
  <c r="BK160" i="64" s="1"/>
  <c r="BK161" i="64" s="1"/>
  <c r="BK162" i="64" s="1"/>
  <c r="BK163" i="64" s="1"/>
  <c r="BJ155" i="64"/>
  <c r="BJ160" i="64" s="1"/>
  <c r="BJ161" i="64" s="1"/>
  <c r="BJ162" i="64" s="1"/>
  <c r="BJ163" i="64" s="1"/>
  <c r="BI155" i="64"/>
  <c r="BI160" i="64" s="1"/>
  <c r="BH155" i="64"/>
  <c r="BH160" i="64" s="1"/>
  <c r="BG155" i="64"/>
  <c r="BG160" i="64" s="1"/>
  <c r="BI161" i="64" s="1"/>
  <c r="BI162" i="64" s="1"/>
  <c r="BI163" i="64" s="1"/>
  <c r="BN154" i="64"/>
  <c r="BM154" i="64"/>
  <c r="BL154" i="64"/>
  <c r="BK154" i="64"/>
  <c r="BJ154" i="64"/>
  <c r="BI154" i="64"/>
  <c r="BH154" i="64"/>
  <c r="BG154" i="64"/>
  <c r="BN129" i="64"/>
  <c r="BN132" i="64" s="1"/>
  <c r="BN133" i="64" s="1"/>
  <c r="BM135" i="64"/>
  <c r="BM134" i="64"/>
  <c r="BM133" i="64"/>
  <c r="BH145" i="64"/>
  <c r="BH144" i="64"/>
  <c r="BH139" i="64"/>
  <c r="BG139" i="64"/>
  <c r="BH143" i="64"/>
  <c r="BG143" i="64"/>
  <c r="BH142" i="64"/>
  <c r="BG142" i="64"/>
  <c r="BH141" i="64"/>
  <c r="BG141" i="64"/>
  <c r="BH140" i="64"/>
  <c r="BG140" i="64"/>
  <c r="BN131" i="64"/>
  <c r="BM131" i="64"/>
  <c r="BL131" i="64"/>
  <c r="BK131" i="64"/>
  <c r="BJ131" i="64"/>
  <c r="BI131" i="64"/>
  <c r="BH131" i="64"/>
  <c r="BG131" i="64"/>
  <c r="BN130" i="64"/>
  <c r="BM130" i="64"/>
  <c r="BL130" i="64"/>
  <c r="BK130" i="64"/>
  <c r="BJ130" i="64"/>
  <c r="BI130" i="64"/>
  <c r="BH130" i="64"/>
  <c r="BG130" i="64"/>
  <c r="BM129" i="64"/>
  <c r="BL129" i="64"/>
  <c r="BK129" i="64"/>
  <c r="BJ129" i="64"/>
  <c r="BI129" i="64"/>
  <c r="BH129" i="64"/>
  <c r="BG129" i="64"/>
  <c r="BN128" i="64"/>
  <c r="BM128" i="64"/>
  <c r="BL128" i="64"/>
  <c r="BK128" i="64"/>
  <c r="BJ128" i="64"/>
  <c r="BI128" i="64"/>
  <c r="BH128" i="64"/>
  <c r="BG128" i="64"/>
  <c r="BN127" i="64"/>
  <c r="BM127" i="64"/>
  <c r="BM132" i="64" s="1"/>
  <c r="BL127" i="64"/>
  <c r="BL132" i="64" s="1"/>
  <c r="BK127" i="64"/>
  <c r="BK132" i="64" s="1"/>
  <c r="BK133" i="64" s="1"/>
  <c r="BK134" i="64" s="1"/>
  <c r="BK135" i="64" s="1"/>
  <c r="BJ127" i="64"/>
  <c r="BJ132" i="64" s="1"/>
  <c r="BJ133" i="64" s="1"/>
  <c r="BJ134" i="64" s="1"/>
  <c r="BJ135" i="64" s="1"/>
  <c r="BI127" i="64"/>
  <c r="BI132" i="64" s="1"/>
  <c r="BH127" i="64"/>
  <c r="BH132" i="64" s="1"/>
  <c r="BG127" i="64"/>
  <c r="BG132" i="64" s="1"/>
  <c r="BI133" i="64" s="1"/>
  <c r="BI134" i="64" s="1"/>
  <c r="BI135" i="64" s="1"/>
  <c r="BN126" i="64"/>
  <c r="BM126" i="64"/>
  <c r="BL126" i="64"/>
  <c r="BK126" i="64"/>
  <c r="BJ126" i="64"/>
  <c r="BI126" i="64"/>
  <c r="BH126" i="64"/>
  <c r="BG126" i="64"/>
  <c r="BI106" i="64"/>
  <c r="BI105" i="64"/>
  <c r="BI104" i="64"/>
  <c r="BH104" i="64"/>
  <c r="BG104" i="64"/>
  <c r="BG99" i="64"/>
  <c r="BH115" i="64"/>
  <c r="BG115" i="64"/>
  <c r="BH114" i="64"/>
  <c r="BG114" i="64"/>
  <c r="BH113" i="64"/>
  <c r="BG113" i="64"/>
  <c r="BH112" i="64"/>
  <c r="BH116" i="64" s="1"/>
  <c r="BH117" i="64" s="1"/>
  <c r="BG112" i="64"/>
  <c r="BH111" i="64"/>
  <c r="BG111" i="64"/>
  <c r="BG116" i="64" s="1"/>
  <c r="BG117" i="64" s="1"/>
  <c r="BN103" i="64"/>
  <c r="BM103" i="64"/>
  <c r="BL103" i="64"/>
  <c r="BK103" i="64"/>
  <c r="BJ103" i="64"/>
  <c r="BI103" i="64"/>
  <c r="BH103" i="64"/>
  <c r="BG103" i="64"/>
  <c r="BN102" i="64"/>
  <c r="BM102" i="64"/>
  <c r="BL102" i="64"/>
  <c r="BK102" i="64"/>
  <c r="BJ102" i="64"/>
  <c r="BI102" i="64"/>
  <c r="BH102" i="64"/>
  <c r="BG102" i="64"/>
  <c r="BN101" i="64"/>
  <c r="BM101" i="64"/>
  <c r="BL101" i="64"/>
  <c r="BK101" i="64"/>
  <c r="BJ101" i="64"/>
  <c r="BI101" i="64"/>
  <c r="BH101" i="64"/>
  <c r="BG101" i="64"/>
  <c r="BN100" i="64"/>
  <c r="BM100" i="64"/>
  <c r="BL100" i="64"/>
  <c r="BK100" i="64"/>
  <c r="BJ100" i="64"/>
  <c r="BI100" i="64"/>
  <c r="BH100" i="64"/>
  <c r="BG100" i="64"/>
  <c r="BN99" i="64"/>
  <c r="BN104" i="64" s="1"/>
  <c r="BN105" i="64" s="1"/>
  <c r="BN106" i="64" s="1"/>
  <c r="BN107" i="64" s="1"/>
  <c r="BM99" i="64"/>
  <c r="BM104" i="64" s="1"/>
  <c r="BL99" i="64"/>
  <c r="BL104" i="64" s="1"/>
  <c r="BM105" i="64" s="1"/>
  <c r="BM106" i="64" s="1"/>
  <c r="BM107" i="64" s="1"/>
  <c r="BK99" i="64"/>
  <c r="BK104" i="64" s="1"/>
  <c r="BK105" i="64" s="1"/>
  <c r="BK106" i="64" s="1"/>
  <c r="BK107" i="64" s="1"/>
  <c r="BJ99" i="64"/>
  <c r="BJ104" i="64" s="1"/>
  <c r="BJ105" i="64" s="1"/>
  <c r="BJ106" i="64" s="1"/>
  <c r="BJ107" i="64" s="1"/>
  <c r="BI99" i="64"/>
  <c r="BH99" i="64"/>
  <c r="BN98" i="64"/>
  <c r="BM98" i="64"/>
  <c r="BL98" i="64"/>
  <c r="BK98" i="64"/>
  <c r="BJ98" i="64"/>
  <c r="BI98" i="64"/>
  <c r="BH98" i="64"/>
  <c r="BG98" i="64"/>
  <c r="BI78" i="64"/>
  <c r="BI77" i="64"/>
  <c r="BI76" i="64"/>
  <c r="BG76" i="64"/>
  <c r="BH89" i="64"/>
  <c r="BH88" i="64"/>
  <c r="BH83" i="64"/>
  <c r="BG89" i="64"/>
  <c r="BG88" i="64"/>
  <c r="BG83" i="64"/>
  <c r="BH87" i="64"/>
  <c r="BG87" i="64"/>
  <c r="BH86" i="64"/>
  <c r="BG86" i="64"/>
  <c r="BH85" i="64"/>
  <c r="BG85" i="64"/>
  <c r="BH84" i="64"/>
  <c r="BG84" i="64"/>
  <c r="BN78" i="64"/>
  <c r="BN77" i="64"/>
  <c r="BN76" i="64"/>
  <c r="BN71" i="64"/>
  <c r="BM78" i="64"/>
  <c r="BK78" i="64"/>
  <c r="BM77" i="64"/>
  <c r="BM76" i="64"/>
  <c r="BM71" i="64"/>
  <c r="BL76" i="64"/>
  <c r="BL71" i="64"/>
  <c r="BK77" i="64"/>
  <c r="BK76" i="64"/>
  <c r="BK71" i="64"/>
  <c r="BJ78" i="64"/>
  <c r="BN79" i="64" l="1"/>
  <c r="BK79" i="64"/>
  <c r="BM79" i="64"/>
  <c r="BI79" i="64"/>
  <c r="BN134" i="64"/>
  <c r="BN135" i="64" s="1"/>
  <c r="BG144" i="64"/>
  <c r="BG145" i="64" s="1"/>
  <c r="BI107" i="64"/>
  <c r="BJ51" i="64" l="1"/>
  <c r="BJ50" i="64"/>
  <c r="BJ77" i="64"/>
  <c r="BJ76" i="64"/>
  <c r="BJ73" i="64"/>
  <c r="BJ72" i="64"/>
  <c r="BJ43" i="64"/>
  <c r="BJ71" i="64"/>
  <c r="BJ44" i="64"/>
  <c r="BH76" i="64"/>
  <c r="BN70" i="64"/>
  <c r="BM70" i="64"/>
  <c r="BL70" i="64"/>
  <c r="BK70" i="64"/>
  <c r="BJ70" i="64"/>
  <c r="BI70" i="64"/>
  <c r="BH70" i="64"/>
  <c r="BG70" i="64"/>
  <c r="BG71" i="64"/>
  <c r="BH71" i="64"/>
  <c r="BN75" i="64"/>
  <c r="BM75" i="64"/>
  <c r="BL75" i="64"/>
  <c r="BK75" i="64"/>
  <c r="BJ75" i="64"/>
  <c r="BI75" i="64"/>
  <c r="BH75" i="64"/>
  <c r="BG75" i="64"/>
  <c r="BN74" i="64"/>
  <c r="BM74" i="64"/>
  <c r="BL74" i="64"/>
  <c r="BK74" i="64"/>
  <c r="BJ74" i="64"/>
  <c r="BI74" i="64"/>
  <c r="BH74" i="64"/>
  <c r="BG74" i="64"/>
  <c r="BN73" i="64"/>
  <c r="BM73" i="64"/>
  <c r="BL73" i="64"/>
  <c r="BK73" i="64"/>
  <c r="BI73" i="64"/>
  <c r="BH73" i="64"/>
  <c r="BG73" i="64"/>
  <c r="BN72" i="64"/>
  <c r="BM72" i="64"/>
  <c r="BL72" i="64"/>
  <c r="BK72" i="64"/>
  <c r="BI72" i="64"/>
  <c r="BH72" i="64"/>
  <c r="BG72" i="64"/>
  <c r="BI71" i="64"/>
  <c r="AH62" i="64"/>
  <c r="AH86" i="64"/>
  <c r="AH81" i="64"/>
  <c r="AH64" i="64"/>
  <c r="AH58" i="64"/>
  <c r="AH54" i="64"/>
  <c r="AH53" i="64"/>
  <c r="BM50" i="64"/>
  <c r="BN50" i="64"/>
  <c r="BN49" i="64"/>
  <c r="BM49" i="64"/>
  <c r="BM48" i="64"/>
  <c r="BN48" i="64"/>
  <c r="BL48" i="64"/>
  <c r="BN44" i="64"/>
  <c r="BN45" i="64"/>
  <c r="BN46" i="64"/>
  <c r="BN47" i="64"/>
  <c r="BM44" i="64"/>
  <c r="BM45" i="64"/>
  <c r="BM46" i="64"/>
  <c r="BM47" i="64"/>
  <c r="BL44" i="64"/>
  <c r="BL45" i="64"/>
  <c r="BL46" i="64"/>
  <c r="BL47" i="64"/>
  <c r="BK44" i="64"/>
  <c r="BK45" i="64"/>
  <c r="BK46" i="64"/>
  <c r="BK47" i="64"/>
  <c r="BJ45" i="64"/>
  <c r="BJ46" i="64"/>
  <c r="BJ47" i="64"/>
  <c r="BI44" i="64"/>
  <c r="BI45" i="64"/>
  <c r="BI46" i="64"/>
  <c r="BI47" i="64"/>
  <c r="BH44" i="64"/>
  <c r="BH45" i="64"/>
  <c r="BH46" i="64"/>
  <c r="BH47" i="64"/>
  <c r="BG44" i="64"/>
  <c r="BG45" i="64"/>
  <c r="BG46" i="64"/>
  <c r="BG47" i="64"/>
  <c r="BN43" i="64"/>
  <c r="BM43" i="64"/>
  <c r="BL43" i="64"/>
  <c r="BK43" i="64"/>
  <c r="BI43" i="64"/>
  <c r="BH43" i="64"/>
  <c r="BG43" i="64"/>
  <c r="M45" i="54" l="1"/>
  <c r="J45" i="54"/>
  <c r="D45" i="54"/>
  <c r="L21" i="64"/>
  <c r="L20" i="64"/>
  <c r="BG56" i="64" l="1"/>
  <c r="BH56" i="64"/>
  <c r="BG57" i="64"/>
  <c r="BH57" i="64"/>
  <c r="BG58" i="64"/>
  <c r="BH58" i="64"/>
  <c r="BG59" i="64"/>
  <c r="BH59" i="64"/>
  <c r="BH55" i="64"/>
  <c r="BG55" i="64"/>
  <c r="AH109" i="64"/>
  <c r="AH99" i="64"/>
  <c r="AH47" i="64"/>
  <c r="AH46" i="64"/>
  <c r="AH45" i="64"/>
  <c r="AH44" i="64"/>
  <c r="AH43" i="64"/>
  <c r="BH48" i="64" l="1"/>
  <c r="BJ48" i="64"/>
  <c r="BG60" i="64"/>
  <c r="BG48" i="64"/>
  <c r="BI48" i="64"/>
  <c r="BK48" i="64"/>
  <c r="AH48" i="64"/>
  <c r="AH49" i="64" s="1"/>
  <c r="BG61" i="64" s="1"/>
  <c r="AH100" i="64"/>
  <c r="AH101" i="64"/>
  <c r="AH102" i="64"/>
  <c r="BB43" i="64"/>
  <c r="AH103" i="64"/>
  <c r="AH127" i="64"/>
  <c r="L22" i="64"/>
  <c r="BI49" i="64" l="1"/>
  <c r="BI50" i="64" s="1"/>
  <c r="AH104" i="64"/>
  <c r="AH105" i="64" s="1"/>
  <c r="BH60" i="64"/>
  <c r="BJ49" i="64"/>
  <c r="BK49" i="64"/>
  <c r="BK50" i="64" s="1"/>
  <c r="BB44" i="64"/>
  <c r="BB45" i="64"/>
  <c r="BB46" i="64"/>
  <c r="BB47" i="64"/>
  <c r="AH169" i="64"/>
  <c r="AH168" i="64"/>
  <c r="AH167" i="64"/>
  <c r="AH166" i="64"/>
  <c r="AH165" i="64"/>
  <c r="AH159" i="64"/>
  <c r="AH158" i="64"/>
  <c r="AH157" i="64"/>
  <c r="AH156" i="64"/>
  <c r="AH155" i="64"/>
  <c r="AH141" i="64"/>
  <c r="AH140" i="64"/>
  <c r="AH139" i="64"/>
  <c r="AH138" i="64"/>
  <c r="AH137" i="64"/>
  <c r="AH131" i="64"/>
  <c r="AH130" i="64"/>
  <c r="AH129" i="64"/>
  <c r="AH128" i="64"/>
  <c r="AH113" i="64"/>
  <c r="AH112" i="64"/>
  <c r="AH111" i="64"/>
  <c r="AH110" i="64"/>
  <c r="AH85" i="64"/>
  <c r="AH84" i="64"/>
  <c r="AH83" i="64"/>
  <c r="AH82" i="64"/>
  <c r="AH75" i="64"/>
  <c r="AH74" i="64"/>
  <c r="AH73" i="64"/>
  <c r="AH72" i="64"/>
  <c r="AH57" i="64"/>
  <c r="AH56" i="64"/>
  <c r="AH55" i="64"/>
  <c r="AH114" i="64" l="1"/>
  <c r="AH170" i="64"/>
  <c r="AH117" i="64"/>
  <c r="AH160" i="64"/>
  <c r="AH161" i="64" s="1"/>
  <c r="AH142" i="64"/>
  <c r="AH132" i="64"/>
  <c r="AH76" i="64"/>
  <c r="AH77" i="64" s="1"/>
  <c r="AH173" i="64" l="1"/>
  <c r="AH133" i="64"/>
  <c r="AH145" i="64" s="1"/>
  <c r="AC190" i="64"/>
  <c r="AC189" i="64"/>
  <c r="AC188" i="64"/>
  <c r="AC187" i="64"/>
  <c r="L38" i="64"/>
  <c r="L37" i="64"/>
  <c r="L36" i="64"/>
  <c r="L35" i="64"/>
  <c r="L30" i="64"/>
  <c r="L29" i="64"/>
  <c r="L28" i="64"/>
  <c r="L27" i="64"/>
  <c r="L26" i="64"/>
  <c r="AG8" i="64"/>
  <c r="Z8" i="64"/>
  <c r="Z7" i="64"/>
  <c r="Z6" i="64"/>
  <c r="AL2" i="64"/>
  <c r="AI2" i="64"/>
  <c r="AD2" i="64"/>
  <c r="AC191" i="64" l="1"/>
  <c r="Q192" i="64" s="1"/>
  <c r="Q212" i="64" s="1"/>
  <c r="Q214" i="64" s="1"/>
  <c r="L24" i="64" l="1"/>
  <c r="AH61" i="64"/>
  <c r="BN51" i="64" l="1"/>
  <c r="BI51" i="64"/>
  <c r="BM51" i="64"/>
  <c r="AH65" i="64" s="1"/>
  <c r="AH63" i="64"/>
  <c r="BK51" i="64"/>
  <c r="BH61" i="64"/>
  <c r="AH66" i="64" s="1"/>
  <c r="L23" i="64" l="1"/>
  <c r="Z7" i="44"/>
  <c r="Q211" i="64" l="1"/>
  <c r="Q215" i="64" s="1"/>
  <c r="Q217" i="64" s="1"/>
  <c r="Q219" i="64" s="1"/>
  <c r="L25" i="64" l="1"/>
  <c r="AJ5" i="49"/>
  <c r="AI5" i="49"/>
  <c r="I5" i="49"/>
  <c r="J5" i="49"/>
  <c r="O3" i="53" l="1"/>
  <c r="O2" i="53"/>
  <c r="D15" i="48" l="1"/>
  <c r="D20" i="48"/>
  <c r="D24" i="48"/>
  <c r="AK5" i="49" l="1"/>
  <c r="B7" i="54"/>
  <c r="B6" i="54" s="1"/>
  <c r="AW5" i="49" l="1"/>
  <c r="AX5" i="49"/>
  <c r="AY5" i="49"/>
  <c r="AZ5" i="49"/>
  <c r="BA5" i="49"/>
  <c r="AV5" i="49"/>
  <c r="AA5" i="49"/>
  <c r="N5" i="49"/>
  <c r="P5" i="49"/>
  <c r="Q5" i="49"/>
  <c r="S5" i="49"/>
  <c r="T5" i="49"/>
  <c r="U5" i="49"/>
  <c r="V5" i="49"/>
  <c r="W5" i="49"/>
  <c r="X5" i="49"/>
  <c r="Y5" i="49"/>
  <c r="Z5" i="49"/>
  <c r="BB5" i="49"/>
  <c r="S50" i="54" l="1"/>
  <c r="I50" i="54"/>
  <c r="I49" i="54"/>
  <c r="I48" i="54"/>
  <c r="S99" i="51"/>
  <c r="I99" i="51"/>
  <c r="I97" i="51"/>
  <c r="I95" i="51"/>
  <c r="M93" i="51"/>
  <c r="J93" i="51"/>
  <c r="D93" i="51"/>
  <c r="AG8" i="44"/>
  <c r="Z8" i="44"/>
  <c r="Z6" i="44"/>
  <c r="AL2" i="44"/>
  <c r="AI2" i="44"/>
  <c r="AD2" i="44"/>
  <c r="AG8" i="43"/>
  <c r="Z8" i="43"/>
  <c r="Z7" i="43"/>
  <c r="Z6" i="43"/>
  <c r="AL2" i="43"/>
  <c r="AI2" i="43"/>
  <c r="AD2" i="43"/>
  <c r="AG8" i="41"/>
  <c r="Z8" i="41"/>
  <c r="Z7" i="41"/>
  <c r="Z6" i="41"/>
  <c r="AL2" i="41"/>
  <c r="AI2" i="41"/>
  <c r="AD2" i="41"/>
  <c r="AG8" i="40"/>
  <c r="Z8" i="40"/>
  <c r="Z7" i="40"/>
  <c r="Z6" i="40"/>
  <c r="AL2" i="40"/>
  <c r="AI2" i="40"/>
  <c r="AD2" i="40"/>
  <c r="AG8" i="39"/>
  <c r="Z8" i="39"/>
  <c r="Z7" i="39"/>
  <c r="Z6" i="39"/>
  <c r="AL2" i="39"/>
  <c r="AI2" i="39"/>
  <c r="AD2" i="39"/>
  <c r="AG8" i="38"/>
  <c r="Z8" i="38"/>
  <c r="Z7" i="38"/>
  <c r="Z6" i="38"/>
  <c r="AL2" i="38"/>
  <c r="AI2" i="38"/>
  <c r="AD2" i="38"/>
  <c r="AG8" i="36"/>
  <c r="Z8" i="36"/>
  <c r="Z7" i="36"/>
  <c r="Z6" i="36"/>
  <c r="AL2" i="36"/>
  <c r="AI2" i="36"/>
  <c r="AD2" i="36"/>
  <c r="D32" i="48"/>
  <c r="R5" i="49" l="1"/>
  <c r="D29" i="48"/>
  <c r="O5" i="49" l="1"/>
  <c r="AL5" i="49" l="1"/>
  <c r="AF5" i="49"/>
  <c r="AE5" i="49"/>
  <c r="AD5" i="49"/>
  <c r="AC5" i="49"/>
  <c r="AH5" i="49" l="1"/>
  <c r="AB5" i="49"/>
  <c r="AG5" i="49" l="1"/>
  <c r="AM5" i="49" l="1"/>
  <c r="AN5" i="49" l="1"/>
  <c r="AQ5" i="49"/>
  <c r="AP5" i="49"/>
  <c r="AO5" i="49" l="1"/>
  <c r="AR5" i="49" l="1"/>
  <c r="M5" i="49"/>
  <c r="L5" i="49"/>
  <c r="H5" i="49"/>
  <c r="F5" i="49"/>
  <c r="E5" i="49"/>
  <c r="D5" i="49"/>
  <c r="C5" i="49"/>
  <c r="A5" i="49"/>
  <c r="D3" i="48"/>
  <c r="D12" i="48"/>
  <c r="D8" i="48"/>
  <c r="AT5" i="49" l="1"/>
  <c r="AS5" i="49"/>
  <c r="K5" i="49"/>
  <c r="B5" i="49"/>
  <c r="G5" i="49"/>
  <c r="AU5"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PC24160JL109</author>
  </authors>
  <commentList>
    <comment ref="BH61" authorId="0" shapeId="0" xr:uid="{1770B7FB-B36D-49B2-A1DB-5933EC4165FA}">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89" authorId="0" shapeId="0" xr:uid="{F141720E-5749-4DA0-A711-36B048BB770C}">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17" authorId="0" shapeId="0" xr:uid="{B107444A-6820-49AC-99EA-4DFBE993F7F3}">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45" authorId="0" shapeId="0" xr:uid="{90C19640-B8C1-4FEF-A7E8-0CA7C39AE3DE}">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73" authorId="0" shapeId="0" xr:uid="{9CE186D1-2C30-408A-A730-28544663E0AF}">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List>
</comments>
</file>

<file path=xl/sharedStrings.xml><?xml version="1.0" encoding="utf-8"?>
<sst xmlns="http://schemas.openxmlformats.org/spreadsheetml/2006/main" count="1417" uniqueCount="584">
  <si>
    <t>部分を入力してください。</t>
    <rPh sb="0" eb="2">
      <t>ブブン</t>
    </rPh>
    <rPh sb="3" eb="5">
      <t>ニュウリョク</t>
    </rPh>
    <phoneticPr fontId="18"/>
  </si>
  <si>
    <t>記</t>
    <rPh sb="0" eb="1">
      <t>キ</t>
    </rPh>
    <phoneticPr fontId="18"/>
  </si>
  <si>
    <t>円</t>
    <rPh sb="0" eb="1">
      <t>エン</t>
    </rPh>
    <phoneticPr fontId="18"/>
  </si>
  <si>
    <t>名称</t>
    <rPh sb="0" eb="2">
      <t>メイショウ</t>
    </rPh>
    <phoneticPr fontId="18"/>
  </si>
  <si>
    <t>住所</t>
    <rPh sb="0" eb="2">
      <t>ジュウショ</t>
    </rPh>
    <phoneticPr fontId="18"/>
  </si>
  <si>
    <t>使用場所</t>
    <rPh sb="0" eb="2">
      <t>シヨウ</t>
    </rPh>
    <rPh sb="2" eb="4">
      <t>バショ</t>
    </rPh>
    <phoneticPr fontId="18"/>
  </si>
  <si>
    <t>年</t>
    <rPh sb="0" eb="1">
      <t>ネン</t>
    </rPh>
    <phoneticPr fontId="11"/>
  </si>
  <si>
    <t>公益財団法人　東京都環境公社</t>
    <rPh sb="0" eb="2">
      <t>コウエキ</t>
    </rPh>
    <phoneticPr fontId="11"/>
  </si>
  <si>
    <t>名　称</t>
    <rPh sb="0" eb="1">
      <t>メイ</t>
    </rPh>
    <rPh sb="2" eb="3">
      <t>ショウ</t>
    </rPh>
    <phoneticPr fontId="11"/>
  </si>
  <si>
    <t>代表者の職・氏名</t>
    <rPh sb="0" eb="3">
      <t>ダイヒョウシャ</t>
    </rPh>
    <rPh sb="4" eb="5">
      <t>ショク</t>
    </rPh>
    <rPh sb="6" eb="8">
      <t>シメイ</t>
    </rPh>
    <phoneticPr fontId="11"/>
  </si>
  <si>
    <t>記</t>
    <rPh sb="0" eb="1">
      <t>キ</t>
    </rPh>
    <phoneticPr fontId="11"/>
  </si>
  <si>
    <t>日</t>
    <rPh sb="0" eb="1">
      <t>ニチ</t>
    </rPh>
    <phoneticPr fontId="11"/>
  </si>
  <si>
    <r>
      <rPr>
        <sz val="11"/>
        <color indexed="8"/>
        <rFont val="ＭＳ Ｐ明朝"/>
        <family val="1"/>
        <charset val="128"/>
      </rPr>
      <t>部課名</t>
    </r>
    <rPh sb="0" eb="2">
      <t>ブカ</t>
    </rPh>
    <rPh sb="2" eb="3">
      <t>ナ</t>
    </rPh>
    <phoneticPr fontId="11"/>
  </si>
  <si>
    <r>
      <rPr>
        <sz val="11"/>
        <color indexed="8"/>
        <rFont val="ＭＳ Ｐ明朝"/>
        <family val="1"/>
        <charset val="128"/>
      </rPr>
      <t>担当者氏名</t>
    </r>
    <rPh sb="0" eb="3">
      <t>タントウシャ</t>
    </rPh>
    <rPh sb="3" eb="5">
      <t>シメイ</t>
    </rPh>
    <phoneticPr fontId="11"/>
  </si>
  <si>
    <t>電話番号</t>
    <phoneticPr fontId="11"/>
  </si>
  <si>
    <t>円</t>
    <rPh sb="0" eb="1">
      <t>エン</t>
    </rPh>
    <phoneticPr fontId="10"/>
  </si>
  <si>
    <t>月</t>
    <rPh sb="0" eb="1">
      <t>ガツ</t>
    </rPh>
    <phoneticPr fontId="11"/>
  </si>
  <si>
    <t>交付申請年月日</t>
    <rPh sb="0" eb="2">
      <t>コウフ</t>
    </rPh>
    <rPh sb="2" eb="4">
      <t>シンセイ</t>
    </rPh>
    <rPh sb="4" eb="7">
      <t>ネンガッピ</t>
    </rPh>
    <phoneticPr fontId="11"/>
  </si>
  <si>
    <t>撤回の理由</t>
    <rPh sb="0" eb="2">
      <t>テッカイ</t>
    </rPh>
    <rPh sb="3" eb="5">
      <t>リユウ</t>
    </rPh>
    <phoneticPr fontId="18"/>
  </si>
  <si>
    <t>部課名</t>
    <rPh sb="0" eb="1">
      <t>ブ</t>
    </rPh>
    <rPh sb="1" eb="2">
      <t>カ</t>
    </rPh>
    <rPh sb="2" eb="3">
      <t>メイ</t>
    </rPh>
    <phoneticPr fontId="18"/>
  </si>
  <si>
    <t>担当者氏名</t>
    <rPh sb="0" eb="3">
      <t>タントウシャ</t>
    </rPh>
    <rPh sb="3" eb="5">
      <t>シメイ</t>
    </rPh>
    <phoneticPr fontId="18"/>
  </si>
  <si>
    <t>変更前</t>
    <rPh sb="0" eb="2">
      <t>ヘンコウ</t>
    </rPh>
    <rPh sb="2" eb="3">
      <t>マエ</t>
    </rPh>
    <phoneticPr fontId="18"/>
  </si>
  <si>
    <t>変更後</t>
    <rPh sb="0" eb="2">
      <t>ヘンコウ</t>
    </rPh>
    <rPh sb="2" eb="3">
      <t>ゴ</t>
    </rPh>
    <phoneticPr fontId="18"/>
  </si>
  <si>
    <t>所有者住所</t>
    <rPh sb="0" eb="3">
      <t>ショユウシャ</t>
    </rPh>
    <rPh sb="3" eb="5">
      <t>ジュウショ</t>
    </rPh>
    <phoneticPr fontId="18"/>
  </si>
  <si>
    <t>フリガナ</t>
    <phoneticPr fontId="18"/>
  </si>
  <si>
    <t>電話番号</t>
    <rPh sb="0" eb="2">
      <t>デンワ</t>
    </rPh>
    <rPh sb="2" eb="4">
      <t>バンゴウ</t>
    </rPh>
    <phoneticPr fontId="18"/>
  </si>
  <si>
    <t>変更理由</t>
    <rPh sb="0" eb="2">
      <t>ヘンコウ</t>
    </rPh>
    <rPh sb="2" eb="4">
      <t>リユウ</t>
    </rPh>
    <phoneticPr fontId="18"/>
  </si>
  <si>
    <t>変更年月日</t>
    <rPh sb="0" eb="2">
      <t>ヘンコウ</t>
    </rPh>
    <rPh sb="2" eb="5">
      <t>ネンガッピ</t>
    </rPh>
    <phoneticPr fontId="18"/>
  </si>
  <si>
    <t>【補助金の交付に伴う義務】</t>
    <rPh sb="1" eb="3">
      <t>ホジョ</t>
    </rPh>
    <rPh sb="3" eb="4">
      <t>キン</t>
    </rPh>
    <rPh sb="5" eb="7">
      <t>コウフ</t>
    </rPh>
    <rPh sb="8" eb="9">
      <t>トモナ</t>
    </rPh>
    <rPh sb="10" eb="12">
      <t>ギム</t>
    </rPh>
    <phoneticPr fontId="11"/>
  </si>
  <si>
    <t>　　承諾します</t>
    <rPh sb="2" eb="4">
      <t>ショウダク</t>
    </rPh>
    <phoneticPr fontId="18"/>
  </si>
  <si>
    <t>代表者の
職・氏名</t>
    <rPh sb="0" eb="3">
      <t>ダイヒョウシャ</t>
    </rPh>
    <rPh sb="5" eb="6">
      <t>ショク</t>
    </rPh>
    <rPh sb="7" eb="9">
      <t>シメイ</t>
    </rPh>
    <phoneticPr fontId="11"/>
  </si>
  <si>
    <t>既に交付を受けている
助成金額</t>
    <rPh sb="0" eb="1">
      <t>スデ</t>
    </rPh>
    <rPh sb="2" eb="4">
      <t>コウフ</t>
    </rPh>
    <rPh sb="5" eb="6">
      <t>ウ</t>
    </rPh>
    <rPh sb="13" eb="15">
      <t>キンガク</t>
    </rPh>
    <phoneticPr fontId="18"/>
  </si>
  <si>
    <t>（１）返還金</t>
    <rPh sb="3" eb="6">
      <t>ヘンカンキン</t>
    </rPh>
    <phoneticPr fontId="18"/>
  </si>
  <si>
    <t>（２）加算金</t>
    <rPh sb="3" eb="6">
      <t>カサンキン</t>
    </rPh>
    <phoneticPr fontId="18"/>
  </si>
  <si>
    <t>（３）延滞金</t>
    <rPh sb="3" eb="6">
      <t>エンタイキン</t>
    </rPh>
    <phoneticPr fontId="18"/>
  </si>
  <si>
    <t>添付資料</t>
    <rPh sb="0" eb="2">
      <t>テンプ</t>
    </rPh>
    <rPh sb="2" eb="4">
      <t>シリョウ</t>
    </rPh>
    <phoneticPr fontId="18"/>
  </si>
  <si>
    <t>・加算金及び延滞金の算出根拠資料</t>
    <rPh sb="1" eb="4">
      <t>カサンキン</t>
    </rPh>
    <rPh sb="4" eb="5">
      <t>オヨ</t>
    </rPh>
    <rPh sb="6" eb="9">
      <t>エンタイキン</t>
    </rPh>
    <rPh sb="10" eb="12">
      <t>サンシュツ</t>
    </rPh>
    <rPh sb="12" eb="14">
      <t>コンキョ</t>
    </rPh>
    <rPh sb="14" eb="16">
      <t>シリョウ</t>
    </rPh>
    <phoneticPr fontId="18"/>
  </si>
  <si>
    <t>処分しようとする取得財産等</t>
    <rPh sb="0" eb="2">
      <t>ショブン</t>
    </rPh>
    <rPh sb="8" eb="10">
      <t>シュトク</t>
    </rPh>
    <rPh sb="10" eb="12">
      <t>ザイサン</t>
    </rPh>
    <rPh sb="12" eb="13">
      <t>トウ</t>
    </rPh>
    <phoneticPr fontId="11"/>
  </si>
  <si>
    <t>処分の理由</t>
    <rPh sb="0" eb="2">
      <t>ショブン</t>
    </rPh>
    <rPh sb="3" eb="5">
      <t>リユウ</t>
    </rPh>
    <phoneticPr fontId="18"/>
  </si>
  <si>
    <t>処分の方法</t>
    <rPh sb="0" eb="2">
      <t>ショブン</t>
    </rPh>
    <rPh sb="3" eb="5">
      <t>ホウホウ</t>
    </rPh>
    <phoneticPr fontId="18"/>
  </si>
  <si>
    <t>処分の
相手方※</t>
    <rPh sb="0" eb="2">
      <t>ショブン</t>
    </rPh>
    <rPh sb="4" eb="7">
      <t>アイテガタ</t>
    </rPh>
    <phoneticPr fontId="18"/>
  </si>
  <si>
    <t>処分の条件※</t>
    <rPh sb="0" eb="2">
      <t>ショブン</t>
    </rPh>
    <rPh sb="3" eb="5">
      <t>ジョウケン</t>
    </rPh>
    <phoneticPr fontId="18"/>
  </si>
  <si>
    <t>処分予定日</t>
    <rPh sb="0" eb="2">
      <t>ショブン</t>
    </rPh>
    <rPh sb="2" eb="5">
      <t>ヨテイビ</t>
    </rPh>
    <phoneticPr fontId="18"/>
  </si>
  <si>
    <t>変更の理由</t>
    <rPh sb="0" eb="2">
      <t>ヘンコウ</t>
    </rPh>
    <rPh sb="3" eb="5">
      <t>リユウ</t>
    </rPh>
    <phoneticPr fontId="18"/>
  </si>
  <si>
    <t>契約解除の理由</t>
    <rPh sb="0" eb="2">
      <t>ケイヤク</t>
    </rPh>
    <rPh sb="2" eb="4">
      <t>カイジョ</t>
    </rPh>
    <rPh sb="5" eb="7">
      <t>リユウ</t>
    </rPh>
    <phoneticPr fontId="18"/>
  </si>
  <si>
    <t>契約解除予定日</t>
    <rPh sb="0" eb="2">
      <t>ケイヤク</t>
    </rPh>
    <rPh sb="2" eb="4">
      <t>カイジョ</t>
    </rPh>
    <rPh sb="4" eb="7">
      <t>ヨテイビ</t>
    </rPh>
    <phoneticPr fontId="18"/>
  </si>
  <si>
    <t>（注）本様式の他に、変更内容が確認できる書類を必ず添付すること
　　（法人の場合）登記簿謄本、印鑑証明書、定款等による確認（登記簿謄本及び印鑑証明書は、公社で申請を受付けた時点で取得から３か月以内のもの）
　　（個人の場合）住民票、本人確認書類（運転免許証等）による確認
　　住所を移転することなく、町名変更等により所有者の住所が変更となった場合は、区市町村が発行する住所番号の決定通知書を提出することができる。</t>
    <rPh sb="1" eb="2">
      <t>チュウ</t>
    </rPh>
    <rPh sb="3" eb="6">
      <t>ホンヨウシキ</t>
    </rPh>
    <rPh sb="7" eb="8">
      <t>ホカ</t>
    </rPh>
    <rPh sb="10" eb="14">
      <t>ヘンコウナイヨウ</t>
    </rPh>
    <rPh sb="15" eb="17">
      <t>カクニン</t>
    </rPh>
    <rPh sb="20" eb="22">
      <t>ショルイ</t>
    </rPh>
    <rPh sb="23" eb="24">
      <t>カナラ</t>
    </rPh>
    <rPh sb="25" eb="27">
      <t>テンプ</t>
    </rPh>
    <rPh sb="62" eb="67">
      <t>トウキボトウホン</t>
    </rPh>
    <rPh sb="67" eb="68">
      <t>オヨ</t>
    </rPh>
    <rPh sb="69" eb="74">
      <t>インカンショウメイショ</t>
    </rPh>
    <rPh sb="123" eb="125">
      <t>ウンテン</t>
    </rPh>
    <phoneticPr fontId="18"/>
  </si>
  <si>
    <t>住宅用太陽光発電初期費用ゼロ促進の増強事業</t>
    <rPh sb="0" eb="12">
      <t>ジュウタクヨウタイヨウコウハツデンショキヒヨウ</t>
    </rPh>
    <rPh sb="14" eb="16">
      <t>ソクシン</t>
    </rPh>
    <rPh sb="17" eb="21">
      <t>ゾウキョウジギョウ</t>
    </rPh>
    <phoneticPr fontId="10"/>
  </si>
  <si>
    <t>～目次～</t>
    <rPh sb="1" eb="3">
      <t>モクジ</t>
    </rPh>
    <phoneticPr fontId="10"/>
  </si>
  <si>
    <t>シート名・様式名</t>
    <rPh sb="3" eb="4">
      <t>メイ</t>
    </rPh>
    <rPh sb="5" eb="8">
      <t>ヨウシキメイ</t>
    </rPh>
    <phoneticPr fontId="10"/>
  </si>
  <si>
    <t>記載要領</t>
    <rPh sb="0" eb="4">
      <t>キサイヨウリョウ</t>
    </rPh>
    <phoneticPr fontId="18"/>
  </si>
  <si>
    <t>基本情報入力シート</t>
    <phoneticPr fontId="18"/>
  </si>
  <si>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11"/>
  </si>
  <si>
    <r>
      <t>１．</t>
    </r>
    <r>
      <rPr>
        <b/>
        <sz val="12"/>
        <color indexed="8"/>
        <rFont val="ＭＳ Ｐ明朝"/>
        <family val="1"/>
        <charset val="128"/>
      </rPr>
      <t>入力の流れ</t>
    </r>
    <rPh sb="2" eb="4">
      <t>ニュウリョク</t>
    </rPh>
    <rPh sb="5" eb="6">
      <t>ナガ</t>
    </rPh>
    <phoneticPr fontId="11"/>
  </si>
  <si>
    <r>
      <rPr>
        <sz val="11"/>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</si>
  <si>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</si>
  <si>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</si>
  <si>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</si>
  <si>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</si>
  <si>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</si>
  <si>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</si>
  <si>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</si>
  <si>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1"/>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</si>
  <si>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</si>
  <si>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</si>
  <si>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</si>
  <si>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</si>
  <si>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</si>
  <si>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</si>
  <si>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</si>
  <si>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</si>
  <si>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</si>
  <si>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</si>
  <si>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</si>
  <si>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</si>
  <si>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</si>
  <si>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11"/>
  </si>
  <si>
    <t>申請年月日</t>
    <rPh sb="0" eb="5">
      <t>シンセイネンガッピ</t>
    </rPh>
    <phoneticPr fontId="11"/>
  </si>
  <si>
    <t>名称</t>
    <rPh sb="0" eb="2">
      <t>メイショウ</t>
    </rPh>
    <phoneticPr fontId="11"/>
  </si>
  <si>
    <t>フリガナ</t>
    <phoneticPr fontId="11"/>
  </si>
  <si>
    <t>←データ貼り付けを行うとﾌﾘｶﾞﾅが上手く表示されません</t>
    <phoneticPr fontId="11"/>
  </si>
  <si>
    <t>会社名</t>
    <rPh sb="0" eb="3">
      <t>カイシャメイ</t>
    </rPh>
    <phoneticPr fontId="11"/>
  </si>
  <si>
    <t>登記された
本社住所</t>
    <rPh sb="0" eb="2">
      <t>トウキ</t>
    </rPh>
    <rPh sb="6" eb="8">
      <t>ホンシャ</t>
    </rPh>
    <rPh sb="8" eb="10">
      <t>ジュウショ</t>
    </rPh>
    <phoneticPr fontId="11"/>
  </si>
  <si>
    <t>〒</t>
    <phoneticPr fontId="11"/>
  </si>
  <si>
    <t>住所</t>
    <rPh sb="0" eb="2">
      <t>ジュウショ</t>
    </rPh>
    <phoneticPr fontId="11"/>
  </si>
  <si>
    <t>代表者</t>
    <rPh sb="0" eb="3">
      <t>ダイヒョウシャ</t>
    </rPh>
    <phoneticPr fontId="11"/>
  </si>
  <si>
    <t>役職名</t>
    <rPh sb="0" eb="2">
      <t>ヤクショク</t>
    </rPh>
    <rPh sb="2" eb="3">
      <t>メイ</t>
    </rPh>
    <phoneticPr fontId="11"/>
  </si>
  <si>
    <t>氏名</t>
    <rPh sb="0" eb="2">
      <t>シメイ</t>
    </rPh>
    <phoneticPr fontId="1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</si>
  <si>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1"/>
  </si>
  <si>
    <t>部課名</t>
    <rPh sb="0" eb="1">
      <t>ブ</t>
    </rPh>
    <rPh sb="1" eb="2">
      <t>カ</t>
    </rPh>
    <rPh sb="2" eb="3">
      <t>メイ</t>
    </rPh>
    <phoneticPr fontId="11"/>
  </si>
  <si>
    <t>←公社から照会や指示等の連絡をする際に、窓口となる担当者を記入してください。</t>
    <phoneticPr fontId="11"/>
  </si>
  <si>
    <t>電話番号</t>
    <rPh sb="0" eb="2">
      <t>デンワ</t>
    </rPh>
    <rPh sb="2" eb="4">
      <t>バンゴウ</t>
    </rPh>
    <phoneticPr fontId="11"/>
  </si>
  <si>
    <t>事業プラン名称</t>
    <rPh sb="0" eb="2">
      <t>ジギョウ</t>
    </rPh>
    <rPh sb="5" eb="7">
      <t>メイショウ</t>
    </rPh>
    <phoneticPr fontId="11"/>
  </si>
  <si>
    <t>事業プランの種類</t>
    <rPh sb="0" eb="2">
      <t>ジギョウ</t>
    </rPh>
    <rPh sb="6" eb="8">
      <t>シュルイ</t>
    </rPh>
    <phoneticPr fontId="11"/>
  </si>
  <si>
    <t>←プルダウンリストから選択してください</t>
    <rPh sb="11" eb="13">
      <t>センタク</t>
    </rPh>
    <phoneticPr fontId="11"/>
  </si>
  <si>
    <t>契約期間</t>
    <rPh sb="0" eb="4">
      <t>ケイヤクキカン</t>
    </rPh>
    <phoneticPr fontId="11"/>
  </si>
  <si>
    <t>対象設備</t>
    <rPh sb="0" eb="4">
      <t>タイショウセツビ</t>
    </rPh>
    <phoneticPr fontId="11"/>
  </si>
  <si>
    <t>対象住宅</t>
    <rPh sb="0" eb="4">
      <t>タイショウジュウタク</t>
    </rPh>
    <phoneticPr fontId="11"/>
  </si>
  <si>
    <t>申請日</t>
    <rPh sb="0" eb="3">
      <t>シンセイビ</t>
    </rPh>
    <phoneticPr fontId="11"/>
  </si>
  <si>
    <t>登記された本社住所</t>
    <rPh sb="0" eb="2">
      <t>トウキ</t>
    </rPh>
    <rPh sb="5" eb="9">
      <t>ホンシャジュウショ</t>
    </rPh>
    <phoneticPr fontId="11"/>
  </si>
  <si>
    <t>担当者連絡先</t>
    <rPh sb="0" eb="3">
      <t>タントウシャ</t>
    </rPh>
    <rPh sb="3" eb="6">
      <t>レンラクサキ</t>
    </rPh>
    <phoneticPr fontId="11"/>
  </si>
  <si>
    <t>その他</t>
    <rPh sb="2" eb="3">
      <t>タ</t>
    </rPh>
    <phoneticPr fontId="11"/>
  </si>
  <si>
    <t>役職名</t>
    <rPh sb="0" eb="3">
      <t>ヤクショクメイ</t>
    </rPh>
    <phoneticPr fontId="11"/>
  </si>
  <si>
    <t>部課名</t>
    <rPh sb="0" eb="2">
      <t>ブカ</t>
    </rPh>
    <rPh sb="2" eb="3">
      <t>メイ</t>
    </rPh>
    <phoneticPr fontId="11"/>
  </si>
  <si>
    <t>電話番号</t>
    <rPh sb="0" eb="4">
      <t>デンワバンゴウ</t>
    </rPh>
    <phoneticPr fontId="11"/>
  </si>
  <si>
    <t>住宅種別</t>
    <rPh sb="0" eb="4">
      <t>ジュウタクシュベツ</t>
    </rPh>
    <phoneticPr fontId="11"/>
  </si>
  <si>
    <t>　理事長　殿</t>
  </si>
  <si>
    <t>住　所</t>
  </si>
  <si>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11"/>
  </si>
  <si>
    <t>助成金交付申請書</t>
    <rPh sb="0" eb="3">
      <t>ジョセイキン</t>
    </rPh>
    <rPh sb="3" eb="5">
      <t>コウフ</t>
    </rPh>
    <phoneticPr fontId="10"/>
  </si>
  <si>
    <t>太陽光発電システム出力</t>
    <rPh sb="0" eb="5">
      <t>タイヨウコウハツデン</t>
    </rPh>
    <rPh sb="9" eb="11">
      <t>シュツリョク</t>
    </rPh>
    <phoneticPr fontId="10"/>
  </si>
  <si>
    <t>蓄電池システム容量</t>
    <rPh sb="0" eb="3">
      <t>チクデンチ</t>
    </rPh>
    <rPh sb="7" eb="9">
      <t>ヨウリョウ</t>
    </rPh>
    <phoneticPr fontId="10"/>
  </si>
  <si>
    <t>助成金交付申請額</t>
    <rPh sb="0" eb="5">
      <t>ジョセイキンコウフ</t>
    </rPh>
    <rPh sb="5" eb="8">
      <t>シンセイガク</t>
    </rPh>
    <phoneticPr fontId="10"/>
  </si>
  <si>
    <t>kW</t>
    <phoneticPr fontId="10"/>
  </si>
  <si>
    <t>kWh</t>
    <phoneticPr fontId="10"/>
  </si>
  <si>
    <t>連絡先※</t>
    <rPh sb="0" eb="3">
      <t>レンラクサキ</t>
    </rPh>
    <phoneticPr fontId="10"/>
  </si>
  <si>
    <t>誓　　約　　書</t>
    <rPh sb="0" eb="1">
      <t>チカイ</t>
    </rPh>
    <rPh sb="3" eb="4">
      <t>ヤク</t>
    </rPh>
    <rPh sb="6" eb="7">
      <t>ショ</t>
    </rPh>
    <phoneticPr fontId="11"/>
  </si>
  <si>
    <t>よく内容をご確認の上、
ご提出ください</t>
    <rPh sb="2" eb="4">
      <t>ナイヨウ</t>
    </rPh>
    <rPh sb="6" eb="8">
      <t>カクニン</t>
    </rPh>
    <rPh sb="9" eb="10">
      <t>ウエ</t>
    </rPh>
    <rPh sb="13" eb="15">
      <t>テイシュツ</t>
    </rPh>
    <phoneticPr fontId="11"/>
  </si>
  <si>
    <t>公益財団法人　東京都環境公社</t>
    <rPh sb="0" eb="2">
      <t>コウエキ</t>
    </rPh>
    <rPh sb="2" eb="4">
      <t>ザイダン</t>
    </rPh>
    <rPh sb="4" eb="6">
      <t>ホウジン</t>
    </rPh>
    <phoneticPr fontId="11"/>
  </si>
  <si>
    <t>　理事長　殿</t>
    <rPh sb="1" eb="4">
      <t>リジチョウ</t>
    </rPh>
    <rPh sb="5" eb="6">
      <t>トノ</t>
    </rPh>
    <phoneticPr fontId="11"/>
  </si>
  <si>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11"/>
  </si>
  <si>
    <t>※この誓約書における「暴力団関係者」とは、次に掲げる者をいう。</t>
    <rPh sb="3" eb="6">
      <t>セイヤクショ</t>
    </rPh>
    <rPh sb="11" eb="14">
      <t>ボウリョクダン</t>
    </rPh>
    <rPh sb="14" eb="17">
      <t>カンケイシャ</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</si>
  <si>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1"/>
  </si>
  <si>
    <t>・暴力団又は暴力団員を雇用している者</t>
    <rPh sb="1" eb="4">
      <t>ボウリョクダン</t>
    </rPh>
    <rPh sb="4" eb="5">
      <t>マタ</t>
    </rPh>
    <rPh sb="6" eb="9">
      <t>ボウリョクダン</t>
    </rPh>
    <rPh sb="9" eb="10">
      <t>イン</t>
    </rPh>
    <rPh sb="11" eb="13">
      <t>コヨウ</t>
    </rPh>
    <rPh sb="17" eb="18">
      <t>モノ</t>
    </rPh>
    <phoneticPr fontId="1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</si>
  <si>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</si>
  <si>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</si>
  <si>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1"/>
  </si>
  <si>
    <t>　申請者は、成年被後見人、被保佐人若しくは破産者ではない、又は復権を得ています。</t>
    <phoneticPr fontId="11"/>
  </si>
  <si>
    <t>　申請者は、税金の滞納がなく、刑事上の処分を受けておらず、公的資金の交付先として社会通念上適切であると認められるものです。</t>
    <phoneticPr fontId="11"/>
  </si>
  <si>
    <t>　設置される太陽光発電システム等が、停電時においても電気供給を継続する機能を有する機器を設置いたします。</t>
    <rPh sb="41" eb="43">
      <t>キキ</t>
    </rPh>
    <rPh sb="44" eb="46">
      <t>セッチ</t>
    </rPh>
    <phoneticPr fontId="11"/>
  </si>
  <si>
    <t>　太陽光発電システム等が故障した場合、事業者又は機器製造者による速やかな交換又は修理が行われるサービスが、契約期間中、付帯いたします。</t>
    <phoneticPr fontId="11"/>
  </si>
  <si>
    <t>　太陽光発電システム等又は当該設備の取付工事が原因で生じた身体障害又は財物損壊に起因する賠償責任補償が付加されています。</t>
    <phoneticPr fontId="11"/>
  </si>
  <si>
    <t>　設置施工の安全性確保について、対象機器が立地上又は構造上危険がないことを確認いたします。また、公社が求めた場合には、安全性等を確認する書類の提出に応じます。</t>
    <phoneticPr fontId="11"/>
  </si>
  <si>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11"/>
  </si>
  <si>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11"/>
  </si>
  <si>
    <t>　蓄電池を設置する場合は、設置する蓄電池が次の要件を全て満すことを誓約いたします。
　・定置用であること。
　・未使用品であること。</t>
    <rPh sb="33" eb="35">
      <t>セイヤク</t>
    </rPh>
    <phoneticPr fontId="11"/>
  </si>
  <si>
    <t>　住宅所有者との契約について、契約期間が10年以上であることを誓約いたします。</t>
    <rPh sb="31" eb="33">
      <t>セイヤク</t>
    </rPh>
    <phoneticPr fontId="11"/>
  </si>
  <si>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11"/>
  </si>
  <si>
    <t>　住宅所有者からの登録事業プランに関する問合せ等に誠実に対応いたします。</t>
    <phoneticPr fontId="11"/>
  </si>
  <si>
    <t>　本申請書は、事実に基づき、申請者の不利益にならない範囲において訂正される可能性があることについて同意いたします。</t>
    <phoneticPr fontId="11"/>
  </si>
  <si>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11"/>
  </si>
  <si>
    <t>以上の事項全てを満たすことを誓約いたします。</t>
    <phoneticPr fontId="10"/>
  </si>
  <si>
    <t>月</t>
    <rPh sb="0" eb="1">
      <t>ゲツ</t>
    </rPh>
    <phoneticPr fontId="11"/>
  </si>
  <si>
    <t>日</t>
    <rPh sb="0" eb="1">
      <t>ヒ</t>
    </rPh>
    <phoneticPr fontId="11"/>
  </si>
  <si>
    <t>第１号様式（第６条関係）</t>
    <rPh sb="0" eb="3">
      <t>ダイ</t>
    </rPh>
    <rPh sb="3" eb="5">
      <t>ヨウシキ</t>
    </rPh>
    <rPh sb="6" eb="7">
      <t>ダイ</t>
    </rPh>
    <rPh sb="8" eb="11">
      <t>ジョウカンケイ</t>
    </rPh>
    <phoneticPr fontId="11"/>
  </si>
  <si>
    <t>交付申請内容</t>
    <rPh sb="0" eb="4">
      <t>コウフシンセイ</t>
    </rPh>
    <rPh sb="4" eb="6">
      <t>ナイヨウ</t>
    </rPh>
    <phoneticPr fontId="10"/>
  </si>
  <si>
    <t>契約日</t>
    <rPh sb="0" eb="2">
      <t>ケイヤク</t>
    </rPh>
    <rPh sb="2" eb="3">
      <t>ビ</t>
    </rPh>
    <phoneticPr fontId="11"/>
  </si>
  <si>
    <t>契約期間</t>
    <rPh sb="0" eb="2">
      <t>ケイヤク</t>
    </rPh>
    <rPh sb="2" eb="4">
      <t>キカン</t>
    </rPh>
    <phoneticPr fontId="11"/>
  </si>
  <si>
    <t>第２号様式（第６条関係）</t>
    <rPh sb="0" eb="1">
      <t>ダイ</t>
    </rPh>
    <rPh sb="2" eb="5">
      <t>ゴウヨウシキ</t>
    </rPh>
    <rPh sb="6" eb="7">
      <t>ダイ</t>
    </rPh>
    <rPh sb="8" eb="9">
      <t>ジョウ</t>
    </rPh>
    <rPh sb="9" eb="11">
      <t>カンケイ</t>
    </rPh>
    <phoneticPr fontId="11"/>
  </si>
  <si>
    <t>住宅種別</t>
    <rPh sb="0" eb="4">
      <t>ジュウタクシュベツ</t>
    </rPh>
    <phoneticPr fontId="10"/>
  </si>
  <si>
    <t>系列</t>
    <rPh sb="0" eb="2">
      <t>ケイレツ</t>
    </rPh>
    <phoneticPr fontId="10"/>
  </si>
  <si>
    <t>No</t>
    <phoneticPr fontId="10"/>
  </si>
  <si>
    <t>公称最大出力</t>
    <rPh sb="0" eb="2">
      <t>コウショウ</t>
    </rPh>
    <rPh sb="2" eb="4">
      <t>サイダイ</t>
    </rPh>
    <rPh sb="4" eb="6">
      <t>シュツリョク</t>
    </rPh>
    <phoneticPr fontId="10"/>
  </si>
  <si>
    <t>使用枚数</t>
    <rPh sb="0" eb="4">
      <t>シヨウマイスウ</t>
    </rPh>
    <phoneticPr fontId="10"/>
  </si>
  <si>
    <t>計</t>
    <rPh sb="0" eb="1">
      <t>ケイ</t>
    </rPh>
    <phoneticPr fontId="10"/>
  </si>
  <si>
    <t>W</t>
    <phoneticPr fontId="10"/>
  </si>
  <si>
    <t>×</t>
    <phoneticPr fontId="10"/>
  </si>
  <si>
    <t>枚</t>
    <rPh sb="0" eb="1">
      <t>マイ</t>
    </rPh>
    <phoneticPr fontId="10"/>
  </si>
  <si>
    <t>合計値</t>
    <rPh sb="0" eb="2">
      <t>ゴウケイ</t>
    </rPh>
    <rPh sb="2" eb="3">
      <t>チ</t>
    </rPh>
    <phoneticPr fontId="10"/>
  </si>
  <si>
    <t>合計出力（A)</t>
    <rPh sb="0" eb="2">
      <t>ゴウケイ</t>
    </rPh>
    <rPh sb="2" eb="4">
      <t>シュツリョク</t>
    </rPh>
    <phoneticPr fontId="10"/>
  </si>
  <si>
    <t>蓄電池</t>
    <rPh sb="0" eb="3">
      <t>チクデンチ</t>
    </rPh>
    <phoneticPr fontId="10"/>
  </si>
  <si>
    <t>使用台数</t>
    <rPh sb="0" eb="2">
      <t>シヨウ</t>
    </rPh>
    <rPh sb="2" eb="4">
      <t>ダイスウ</t>
    </rPh>
    <phoneticPr fontId="10"/>
  </si>
  <si>
    <t>台</t>
    <rPh sb="0" eb="1">
      <t>ダイ</t>
    </rPh>
    <phoneticPr fontId="10"/>
  </si>
  <si>
    <t>全体の事業費及び助成金申請額</t>
    <rPh sb="0" eb="2">
      <t>ゼンタイ</t>
    </rPh>
    <rPh sb="3" eb="5">
      <t>ジギョウ</t>
    </rPh>
    <rPh sb="5" eb="6">
      <t>ヒ</t>
    </rPh>
    <rPh sb="6" eb="7">
      <t>オヨ</t>
    </rPh>
    <rPh sb="8" eb="11">
      <t>ジョセイキン</t>
    </rPh>
    <rPh sb="11" eb="13">
      <t>シンセイ</t>
    </rPh>
    <rPh sb="13" eb="14">
      <t>ガク</t>
    </rPh>
    <phoneticPr fontId="18"/>
  </si>
  <si>
    <t>助成対象経費</t>
    <rPh sb="0" eb="6">
      <t>ジョセイタイショウケイヒ</t>
    </rPh>
    <phoneticPr fontId="10"/>
  </si>
  <si>
    <t>①</t>
    <phoneticPr fontId="10"/>
  </si>
  <si>
    <t>②</t>
    <phoneticPr fontId="10"/>
  </si>
  <si>
    <t>控除後助成対象経費</t>
    <rPh sb="0" eb="2">
      <t>コウジョ</t>
    </rPh>
    <rPh sb="2" eb="3">
      <t>ゴ</t>
    </rPh>
    <rPh sb="3" eb="5">
      <t>ジョセイ</t>
    </rPh>
    <rPh sb="5" eb="7">
      <t>タイショウ</t>
    </rPh>
    <rPh sb="7" eb="9">
      <t>ケイヒ</t>
    </rPh>
    <phoneticPr fontId="10"/>
  </si>
  <si>
    <t>助成単価</t>
    <rPh sb="0" eb="4">
      <t>ジョセイタンカ</t>
    </rPh>
    <phoneticPr fontId="10"/>
  </si>
  <si>
    <t>円/kW</t>
    <rPh sb="0" eb="1">
      <t>エン</t>
    </rPh>
    <phoneticPr fontId="10"/>
  </si>
  <si>
    <t>円/kWh</t>
    <rPh sb="0" eb="1">
      <t>エン</t>
    </rPh>
    <phoneticPr fontId="10"/>
  </si>
  <si>
    <t>交付申請額</t>
    <rPh sb="0" eb="5">
      <t>コウフシンセイガク</t>
    </rPh>
    <phoneticPr fontId="10"/>
  </si>
  <si>
    <t>※千円未満切り捨て</t>
    <rPh sb="1" eb="6">
      <t>センエンミマンキ</t>
    </rPh>
    <rPh sb="7" eb="8">
      <t>ス</t>
    </rPh>
    <phoneticPr fontId="10"/>
  </si>
  <si>
    <t>補助金等の名称</t>
    <rPh sb="0" eb="2">
      <t>ホジョ</t>
    </rPh>
    <rPh sb="3" eb="4">
      <t>トウ</t>
    </rPh>
    <rPh sb="5" eb="7">
      <t>メイショウ</t>
    </rPh>
    <phoneticPr fontId="11"/>
  </si>
  <si>
    <t>補助金等の交付機関名称</t>
    <rPh sb="0" eb="2">
      <t>ホジョ</t>
    </rPh>
    <rPh sb="3" eb="4">
      <t>トウ</t>
    </rPh>
    <rPh sb="5" eb="7">
      <t>コウフ</t>
    </rPh>
    <rPh sb="7" eb="9">
      <t>キカン</t>
    </rPh>
    <rPh sb="9" eb="11">
      <t>メイショウ</t>
    </rPh>
    <phoneticPr fontId="11"/>
  </si>
  <si>
    <t>補助金等の目的</t>
    <rPh sb="0" eb="2">
      <t>ホジョ</t>
    </rPh>
    <rPh sb="3" eb="4">
      <t>トウ</t>
    </rPh>
    <rPh sb="5" eb="7">
      <t>モクテキ</t>
    </rPh>
    <phoneticPr fontId="11"/>
  </si>
  <si>
    <t>実施期間（開始）</t>
    <rPh sb="0" eb="2">
      <t>ジッシ</t>
    </rPh>
    <rPh sb="2" eb="4">
      <t>キカン</t>
    </rPh>
    <rPh sb="5" eb="7">
      <t>カイシ</t>
    </rPh>
    <phoneticPr fontId="11"/>
  </si>
  <si>
    <t>実施期間（終了）</t>
    <rPh sb="0" eb="2">
      <t>ジッシ</t>
    </rPh>
    <rPh sb="2" eb="4">
      <t>キカン</t>
    </rPh>
    <rPh sb="5" eb="7">
      <t>シュウリョウ</t>
    </rPh>
    <phoneticPr fontId="11"/>
  </si>
  <si>
    <t>交付決定時期</t>
    <rPh sb="0" eb="2">
      <t>コウフ</t>
    </rPh>
    <rPh sb="2" eb="4">
      <t>ケッテイ</t>
    </rPh>
    <rPh sb="4" eb="6">
      <t>ジキ</t>
    </rPh>
    <phoneticPr fontId="11"/>
  </si>
  <si>
    <t>交付申請額</t>
    <rPh sb="0" eb="2">
      <t>コウフ</t>
    </rPh>
    <rPh sb="2" eb="5">
      <t>シンセイガク</t>
    </rPh>
    <phoneticPr fontId="11"/>
  </si>
  <si>
    <t xml:space="preserve"> 円</t>
    <rPh sb="1" eb="2">
      <t>エン</t>
    </rPh>
    <phoneticPr fontId="10"/>
  </si>
  <si>
    <t>日本標準産業中分類</t>
    <rPh sb="0" eb="2">
      <t>ニホン</t>
    </rPh>
    <rPh sb="2" eb="4">
      <t>ヒョウジュン</t>
    </rPh>
    <rPh sb="4" eb="6">
      <t>サンギョウ</t>
    </rPh>
    <rPh sb="6" eb="9">
      <t>チュウブンルイ</t>
    </rPh>
    <phoneticPr fontId="11"/>
  </si>
  <si>
    <t>口座種類</t>
    <rPh sb="0" eb="4">
      <t>コウザシュルイ</t>
    </rPh>
    <phoneticPr fontId="11"/>
  </si>
  <si>
    <t>承諾</t>
    <rPh sb="0" eb="2">
      <t>ショウダク</t>
    </rPh>
    <phoneticPr fontId="11"/>
  </si>
  <si>
    <t>大分類</t>
    <rPh sb="0" eb="3">
      <t>ダイブンルイ</t>
    </rPh>
    <phoneticPr fontId="11"/>
  </si>
  <si>
    <t xml:space="preserve">大分類 </t>
  </si>
  <si>
    <t xml:space="preserve">中分類 </t>
    <phoneticPr fontId="56"/>
  </si>
  <si>
    <t>リース</t>
    <phoneticPr fontId="11"/>
  </si>
  <si>
    <t>太陽光発電システム</t>
    <rPh sb="0" eb="3">
      <t>タイヨウコウ</t>
    </rPh>
    <rPh sb="3" eb="5">
      <t>ハツデン</t>
    </rPh>
    <phoneticPr fontId="11"/>
  </si>
  <si>
    <t>新築住宅</t>
    <rPh sb="0" eb="2">
      <t>シンチク</t>
    </rPh>
    <rPh sb="2" eb="4">
      <t>ジュウタク</t>
    </rPh>
    <phoneticPr fontId="11"/>
  </si>
  <si>
    <t>普通</t>
    <rPh sb="0" eb="2">
      <t>フツウ</t>
    </rPh>
    <phoneticPr fontId="11"/>
  </si>
  <si>
    <t>承諾します。</t>
    <rPh sb="0" eb="2">
      <t>ショウダク</t>
    </rPh>
    <phoneticPr fontId="11"/>
  </si>
  <si>
    <t xml:space="preserve">Ａ 農業、林業 </t>
  </si>
  <si>
    <t xml:space="preserve">1 農業 </t>
    <phoneticPr fontId="56"/>
  </si>
  <si>
    <t>電力販売</t>
    <rPh sb="0" eb="4">
      <t>デンリョクハンバイ</t>
    </rPh>
    <phoneticPr fontId="11"/>
  </si>
  <si>
    <t>太陽光発電システム及び蓄電池システム</t>
    <rPh sb="0" eb="3">
      <t>タイヨウコウ</t>
    </rPh>
    <rPh sb="3" eb="5">
      <t>ハツデン</t>
    </rPh>
    <rPh sb="9" eb="10">
      <t>オヨ</t>
    </rPh>
    <rPh sb="11" eb="14">
      <t>チクデンチ</t>
    </rPh>
    <phoneticPr fontId="11"/>
  </si>
  <si>
    <t>既存住宅</t>
    <rPh sb="0" eb="4">
      <t>キゾンジュウタク</t>
    </rPh>
    <phoneticPr fontId="11"/>
  </si>
  <si>
    <t>貯金</t>
    <rPh sb="0" eb="2">
      <t>チョキン</t>
    </rPh>
    <phoneticPr fontId="11"/>
  </si>
  <si>
    <t>承諾しません。</t>
    <rPh sb="0" eb="2">
      <t>ショウダク</t>
    </rPh>
    <phoneticPr fontId="11"/>
  </si>
  <si>
    <t xml:space="preserve">Ｂ 漁業 </t>
  </si>
  <si>
    <t xml:space="preserve">2 林業 </t>
    <phoneticPr fontId="56"/>
  </si>
  <si>
    <t>屋根借り</t>
    <rPh sb="0" eb="2">
      <t>ヤネ</t>
    </rPh>
    <rPh sb="2" eb="3">
      <t>カ</t>
    </rPh>
    <phoneticPr fontId="11"/>
  </si>
  <si>
    <t>新築及び既存住宅</t>
    <rPh sb="0" eb="2">
      <t>シンチク</t>
    </rPh>
    <rPh sb="2" eb="3">
      <t>オヨ</t>
    </rPh>
    <rPh sb="4" eb="6">
      <t>キゾン</t>
    </rPh>
    <rPh sb="6" eb="8">
      <t>ジュウタク</t>
    </rPh>
    <phoneticPr fontId="11"/>
  </si>
  <si>
    <t>当座</t>
    <rPh sb="0" eb="2">
      <t>トウザ</t>
    </rPh>
    <phoneticPr fontId="11"/>
  </si>
  <si>
    <t xml:space="preserve">Ｃ 鉱業、採石業、砂利採取業 </t>
  </si>
  <si>
    <t xml:space="preserve">Ｂ 漁業 </t>
    <phoneticPr fontId="11"/>
  </si>
  <si>
    <t xml:space="preserve">3 漁業 </t>
    <phoneticPr fontId="56"/>
  </si>
  <si>
    <t>自己所有</t>
    <rPh sb="0" eb="4">
      <t>ジコショユウ</t>
    </rPh>
    <phoneticPr fontId="11"/>
  </si>
  <si>
    <t xml:space="preserve">Ｄ 建設業 </t>
  </si>
  <si>
    <t xml:space="preserve">4 水産養殖業 </t>
    <phoneticPr fontId="56"/>
  </si>
  <si>
    <t xml:space="preserve">Ｅ 製造業 </t>
  </si>
  <si>
    <t xml:space="preserve">Ｃ 鉱業、採石業、砂利採取業 </t>
    <phoneticPr fontId="56"/>
  </si>
  <si>
    <t xml:space="preserve">5 鉱業、採石業、砂利採取業 </t>
    <phoneticPr fontId="56"/>
  </si>
  <si>
    <t xml:space="preserve">Ｆ 電気・ガス・熱供給・水道業 </t>
  </si>
  <si>
    <t xml:space="preserve">6 総合工事業 </t>
    <phoneticPr fontId="56"/>
  </si>
  <si>
    <t xml:space="preserve">Ｇ 情報通信業 </t>
  </si>
  <si>
    <t xml:space="preserve">7 職別工事業（設備工事業を除く） </t>
    <phoneticPr fontId="56"/>
  </si>
  <si>
    <t xml:space="preserve">Ｈ 運輸業、郵便業 </t>
  </si>
  <si>
    <t xml:space="preserve">8 設備工事業 </t>
    <phoneticPr fontId="56"/>
  </si>
  <si>
    <t xml:space="preserve">Ｉ 卸売・小売業 </t>
  </si>
  <si>
    <t xml:space="preserve">9 食料品製造業 </t>
    <phoneticPr fontId="56"/>
  </si>
  <si>
    <t xml:space="preserve">Ｊ 金融業・保険業 </t>
  </si>
  <si>
    <t xml:space="preserve">10 飲料・たばこ・飼料製造業 </t>
    <phoneticPr fontId="56"/>
  </si>
  <si>
    <t xml:space="preserve">Ｋ 不動産業、物品賃貸業 </t>
  </si>
  <si>
    <t xml:space="preserve">11 繊維工業 </t>
    <phoneticPr fontId="56"/>
  </si>
  <si>
    <t xml:space="preserve">Ｌ 学術研究、専門・技術サービス </t>
    <phoneticPr fontId="11"/>
  </si>
  <si>
    <t xml:space="preserve">12 木材・木製品製造業（家具を除く） </t>
    <phoneticPr fontId="56"/>
  </si>
  <si>
    <t xml:space="preserve">Ｍ 宿泊業、飲食サービス業 </t>
  </si>
  <si>
    <t xml:space="preserve">13 家具・装備品製造業 </t>
    <phoneticPr fontId="56"/>
  </si>
  <si>
    <t xml:space="preserve">Ｎ 生活関連サービス業、娯楽業 </t>
  </si>
  <si>
    <t xml:space="preserve">14 パルプ・紙・紙加工品製造業 </t>
    <phoneticPr fontId="56"/>
  </si>
  <si>
    <t xml:space="preserve">Ｏ 教育、学習支援業 </t>
  </si>
  <si>
    <t xml:space="preserve">15 印刷・同関連業 </t>
    <phoneticPr fontId="56"/>
  </si>
  <si>
    <t xml:space="preserve">Ｐ 医療、福祉 </t>
  </si>
  <si>
    <t xml:space="preserve">17 石油製品・石炭製品製造業 </t>
    <phoneticPr fontId="56"/>
  </si>
  <si>
    <t xml:space="preserve">Ｑ 複合サービス事業 </t>
  </si>
  <si>
    <t xml:space="preserve">18 プラスチック製品製造業（別掲を除く） </t>
    <phoneticPr fontId="56"/>
  </si>
  <si>
    <t xml:space="preserve">Ｒ サービス業（他に分類されな いもの） </t>
    <phoneticPr fontId="56"/>
  </si>
  <si>
    <t xml:space="preserve">19ゴム製品製造業 </t>
    <phoneticPr fontId="56"/>
  </si>
  <si>
    <t xml:space="preserve">Ｓ 公務（他に分類されるものを 除く） </t>
    <phoneticPr fontId="56"/>
  </si>
  <si>
    <t xml:space="preserve">21 窯業・土石製品製造業 </t>
    <phoneticPr fontId="56"/>
  </si>
  <si>
    <t xml:space="preserve">Ｔ 分類不能の産業 </t>
  </si>
  <si>
    <t xml:space="preserve">22 鉄鋼業 </t>
    <phoneticPr fontId="56"/>
  </si>
  <si>
    <t xml:space="preserve">23 非鉄金属製造業 </t>
    <phoneticPr fontId="56"/>
  </si>
  <si>
    <t xml:space="preserve">24 金属製品製造業 </t>
    <phoneticPr fontId="56"/>
  </si>
  <si>
    <t xml:space="preserve">25 はん用機械器具製造業 </t>
    <phoneticPr fontId="56"/>
  </si>
  <si>
    <t xml:space="preserve">26 生産用機械器具製造業 </t>
    <phoneticPr fontId="56"/>
  </si>
  <si>
    <t xml:space="preserve">27 業務用機械器具製造業 </t>
    <phoneticPr fontId="56"/>
  </si>
  <si>
    <t xml:space="preserve">28 電子部品・デバイス・電子回路製造業 </t>
    <phoneticPr fontId="56"/>
  </si>
  <si>
    <t xml:space="preserve">29 電気機械器具製造業 </t>
    <phoneticPr fontId="56"/>
  </si>
  <si>
    <t xml:space="preserve">30 情報通信機械器具製造業 </t>
    <phoneticPr fontId="56"/>
  </si>
  <si>
    <t xml:space="preserve">31 輸送用機械器具製造業 </t>
    <phoneticPr fontId="56"/>
  </si>
  <si>
    <t xml:space="preserve">32 その他の製造業 </t>
    <phoneticPr fontId="56"/>
  </si>
  <si>
    <t xml:space="preserve">33 電気業 </t>
    <phoneticPr fontId="56"/>
  </si>
  <si>
    <t xml:space="preserve">34 ガス業 </t>
    <phoneticPr fontId="56"/>
  </si>
  <si>
    <t xml:space="preserve">35 熱供給業 </t>
    <phoneticPr fontId="56"/>
  </si>
  <si>
    <t xml:space="preserve">36 水道業 </t>
    <phoneticPr fontId="56"/>
  </si>
  <si>
    <t xml:space="preserve">37 通信業 </t>
    <phoneticPr fontId="56"/>
  </si>
  <si>
    <t xml:space="preserve">38 放送業 </t>
    <phoneticPr fontId="56"/>
  </si>
  <si>
    <t xml:space="preserve">39 情報サービス業 </t>
    <phoneticPr fontId="56"/>
  </si>
  <si>
    <t xml:space="preserve">40 インターネット付随サービス業 </t>
    <phoneticPr fontId="56"/>
  </si>
  <si>
    <t xml:space="preserve">41 映像・音声・文字情報制作業 </t>
    <phoneticPr fontId="56"/>
  </si>
  <si>
    <t xml:space="preserve">42 鉄道業 </t>
    <phoneticPr fontId="56"/>
  </si>
  <si>
    <t xml:space="preserve">43 道路旅客運送業 </t>
    <phoneticPr fontId="56"/>
  </si>
  <si>
    <t xml:space="preserve">44 道路貨物運送業 </t>
    <phoneticPr fontId="56"/>
  </si>
  <si>
    <t xml:space="preserve">45 水運業 </t>
    <phoneticPr fontId="56"/>
  </si>
  <si>
    <t xml:space="preserve">46 航空運輸業 </t>
    <phoneticPr fontId="56"/>
  </si>
  <si>
    <t xml:space="preserve">47 倉庫業 </t>
    <phoneticPr fontId="56"/>
  </si>
  <si>
    <t xml:space="preserve">48 運輸に附帯するサービス業 </t>
    <phoneticPr fontId="56"/>
  </si>
  <si>
    <t xml:space="preserve">49 郵便業（信書便事業を含む） </t>
    <phoneticPr fontId="56"/>
  </si>
  <si>
    <t xml:space="preserve">50 各種商品卸売業 </t>
    <phoneticPr fontId="56"/>
  </si>
  <si>
    <t xml:space="preserve">51 繊維・衣服等卸売業 </t>
    <phoneticPr fontId="56"/>
  </si>
  <si>
    <t xml:space="preserve">53 建築材料、鉱物・金属材料等卸売業 </t>
    <phoneticPr fontId="56"/>
  </si>
  <si>
    <t xml:space="preserve">54 機械器具卸売業 </t>
    <phoneticPr fontId="56"/>
  </si>
  <si>
    <t xml:space="preserve">55 その他の卸売業 </t>
    <phoneticPr fontId="56"/>
  </si>
  <si>
    <t xml:space="preserve">57 織物・衣服・身の回り品小売業 </t>
    <phoneticPr fontId="56"/>
  </si>
  <si>
    <t xml:space="preserve">58 飲食料品小売業 </t>
    <phoneticPr fontId="56"/>
  </si>
  <si>
    <t xml:space="preserve">59 機械器具小売業 </t>
    <phoneticPr fontId="56"/>
  </si>
  <si>
    <t xml:space="preserve">60 その他の小売業 </t>
    <phoneticPr fontId="56"/>
  </si>
  <si>
    <t xml:space="preserve">61 無店舗小売業 </t>
    <phoneticPr fontId="56"/>
  </si>
  <si>
    <t xml:space="preserve">62 銀行業 </t>
    <phoneticPr fontId="56"/>
  </si>
  <si>
    <t xml:space="preserve">63 協同組織金融業 </t>
    <phoneticPr fontId="56"/>
  </si>
  <si>
    <t xml:space="preserve">64 貸金業、クレジットカード業等非預金信用機関 </t>
    <phoneticPr fontId="56"/>
  </si>
  <si>
    <t xml:space="preserve">65 金融商品取引業、商品先物取引業 </t>
    <phoneticPr fontId="56"/>
  </si>
  <si>
    <t xml:space="preserve">66 補助的金融業等 </t>
    <phoneticPr fontId="56"/>
  </si>
  <si>
    <t xml:space="preserve">67 保険業（保険媒介代理業、保険サービス業を含む） </t>
    <phoneticPr fontId="56"/>
  </si>
  <si>
    <t xml:space="preserve">68 不動産取引業 </t>
    <phoneticPr fontId="56"/>
  </si>
  <si>
    <t xml:space="preserve">69 不動産賃貸業・管理業 </t>
    <phoneticPr fontId="56"/>
  </si>
  <si>
    <t xml:space="preserve">70 物品賃貸業 </t>
    <phoneticPr fontId="56"/>
  </si>
  <si>
    <t xml:space="preserve">Ｌ 学術研究、専門・技術サービ </t>
  </si>
  <si>
    <t xml:space="preserve">71 学術・開発研究機関 </t>
    <phoneticPr fontId="56"/>
  </si>
  <si>
    <t xml:space="preserve">72 専門サービス業（他に分類されないもの） </t>
    <phoneticPr fontId="56"/>
  </si>
  <si>
    <t xml:space="preserve">73 広告業 </t>
    <phoneticPr fontId="56"/>
  </si>
  <si>
    <t xml:space="preserve">74 技術サービス業（他に分類されないもの） </t>
    <phoneticPr fontId="56"/>
  </si>
  <si>
    <t xml:space="preserve">75 宿泊業 </t>
    <phoneticPr fontId="56"/>
  </si>
  <si>
    <t xml:space="preserve">76 飲食店 </t>
    <phoneticPr fontId="56"/>
  </si>
  <si>
    <t xml:space="preserve">77 持ち帰り・配達飲食サービス業 </t>
    <phoneticPr fontId="56"/>
  </si>
  <si>
    <t xml:space="preserve">78 選択・利用・美容・浴場業 </t>
    <phoneticPr fontId="56"/>
  </si>
  <si>
    <t xml:space="preserve">79 その他の生活関連サービス業 </t>
    <phoneticPr fontId="56"/>
  </si>
  <si>
    <t xml:space="preserve">80 娯楽業 </t>
    <phoneticPr fontId="56"/>
  </si>
  <si>
    <t xml:space="preserve">81 学校教育 </t>
    <phoneticPr fontId="56"/>
  </si>
  <si>
    <t xml:space="preserve">82 その他の教育、学習支援業 </t>
    <phoneticPr fontId="56"/>
  </si>
  <si>
    <t xml:space="preserve">83 医療業 </t>
    <phoneticPr fontId="56"/>
  </si>
  <si>
    <t xml:space="preserve">84 保健衛生 </t>
    <phoneticPr fontId="56"/>
  </si>
  <si>
    <t xml:space="preserve">85 社会保険・社会福祉・介護事業 </t>
    <phoneticPr fontId="56"/>
  </si>
  <si>
    <t xml:space="preserve">86 郵便局 </t>
    <phoneticPr fontId="56"/>
  </si>
  <si>
    <t xml:space="preserve">87 協同組合（他に分類されないもの） </t>
    <phoneticPr fontId="56"/>
  </si>
  <si>
    <t xml:space="preserve">88 廃棄物処理業 </t>
    <phoneticPr fontId="56"/>
  </si>
  <si>
    <t xml:space="preserve">89 自動車整備業 </t>
    <phoneticPr fontId="56"/>
  </si>
  <si>
    <t xml:space="preserve">90 機械等修理業（別掲を除く） </t>
    <phoneticPr fontId="56"/>
  </si>
  <si>
    <t xml:space="preserve">91 職業紹介・労働者派遣業 </t>
    <phoneticPr fontId="56"/>
  </si>
  <si>
    <t xml:space="preserve">92 その他の事業サービス業 </t>
    <phoneticPr fontId="56"/>
  </si>
  <si>
    <t xml:space="preserve">93 政治・経済・文化団体 </t>
    <phoneticPr fontId="56"/>
  </si>
  <si>
    <t xml:space="preserve">94 宗教 </t>
    <phoneticPr fontId="56"/>
  </si>
  <si>
    <t xml:space="preserve">95 その他のサービス業 </t>
    <phoneticPr fontId="56"/>
  </si>
  <si>
    <t xml:space="preserve">96 外国公務 </t>
    <phoneticPr fontId="56"/>
  </si>
  <si>
    <t xml:space="preserve">97 国家公務 </t>
    <phoneticPr fontId="56"/>
  </si>
  <si>
    <t xml:space="preserve">98 地方公務 </t>
    <phoneticPr fontId="56"/>
  </si>
  <si>
    <t xml:space="preserve">99 分類不能の産業 </t>
    <phoneticPr fontId="56"/>
  </si>
  <si>
    <t>新築住宅</t>
    <rPh sb="0" eb="4">
      <t>シンチクジュウタク</t>
    </rPh>
    <phoneticPr fontId="10"/>
  </si>
  <si>
    <t>既存住宅</t>
    <rPh sb="0" eb="4">
      <t>キゾンジュウタク</t>
    </rPh>
    <phoneticPr fontId="10"/>
  </si>
  <si>
    <t>太陽光</t>
    <rPh sb="0" eb="3">
      <t>タイヨウコウ</t>
    </rPh>
    <phoneticPr fontId="10"/>
  </si>
  <si>
    <t>上限</t>
    <rPh sb="0" eb="2">
      <t>ジョウゲン</t>
    </rPh>
    <phoneticPr fontId="10"/>
  </si>
  <si>
    <t>算定金額</t>
    <rPh sb="0" eb="4">
      <t>サンテイキンガク</t>
    </rPh>
    <phoneticPr fontId="10"/>
  </si>
  <si>
    <t>※小数点以下第3位を切り捨て</t>
    <rPh sb="10" eb="11">
      <t>キ</t>
    </rPh>
    <rPh sb="12" eb="13">
      <t>ス</t>
    </rPh>
    <phoneticPr fontId="11"/>
  </si>
  <si>
    <t>設置場所</t>
    <rPh sb="0" eb="4">
      <t>セッチバショ</t>
    </rPh>
    <phoneticPr fontId="11"/>
  </si>
  <si>
    <t>←住宅所有者の住所は東京都外でも問題ありません。</t>
    <rPh sb="1" eb="3">
      <t>ジュウタク</t>
    </rPh>
    <rPh sb="3" eb="6">
      <t>ショユウシャ</t>
    </rPh>
    <rPh sb="7" eb="9">
      <t>ジュウショ</t>
    </rPh>
    <rPh sb="10" eb="13">
      <t>トウキョウト</t>
    </rPh>
    <rPh sb="13" eb="14">
      <t>ガイ</t>
    </rPh>
    <rPh sb="16" eb="18">
      <t>モンダイ</t>
    </rPh>
    <phoneticPr fontId="11"/>
  </si>
  <si>
    <t>←設置場所は、必ず東京都内である必要があります。</t>
    <rPh sb="1" eb="5">
      <t>セッチバショ</t>
    </rPh>
    <rPh sb="7" eb="8">
      <t>カナラ</t>
    </rPh>
    <rPh sb="9" eb="13">
      <t>トウキョウトナイ</t>
    </rPh>
    <rPh sb="16" eb="18">
      <t>ヒツヨウ</t>
    </rPh>
    <phoneticPr fontId="11"/>
  </si>
  <si>
    <t>④</t>
    <phoneticPr fontId="10"/>
  </si>
  <si>
    <t>（１） 設置場所・住宅所有者に関する情報を記入してください。</t>
    <rPh sb="4" eb="6">
      <t>セッチ</t>
    </rPh>
    <rPh sb="6" eb="8">
      <t>バショ</t>
    </rPh>
    <rPh sb="9" eb="11">
      <t>ジュウタク</t>
    </rPh>
    <rPh sb="11" eb="14">
      <t>ショユウシャ</t>
    </rPh>
    <rPh sb="15" eb="16">
      <t>カン</t>
    </rPh>
    <rPh sb="18" eb="20">
      <t>ジョウホウ</t>
    </rPh>
    <rPh sb="21" eb="23">
      <t>キニュウ</t>
    </rPh>
    <phoneticPr fontId="11"/>
  </si>
  <si>
    <t>住宅所有者</t>
    <rPh sb="0" eb="2">
      <t>ジュウタク</t>
    </rPh>
    <rPh sb="2" eb="5">
      <t>ショユウシャ</t>
    </rPh>
    <phoneticPr fontId="10"/>
  </si>
  <si>
    <t>（３） 蓄電池システムに関する情報を記入してください。</t>
    <rPh sb="4" eb="7">
      <t>チクデンチ</t>
    </rPh>
    <rPh sb="12" eb="13">
      <t>カン</t>
    </rPh>
    <rPh sb="15" eb="17">
      <t>ジョウホウ</t>
    </rPh>
    <rPh sb="18" eb="20">
      <t>キニュウ</t>
    </rPh>
    <phoneticPr fontId="11"/>
  </si>
  <si>
    <t>（２） 太陽光発電システムに関する情報を記入してください。</t>
    <rPh sb="4" eb="6">
      <t>タイヨウ</t>
    </rPh>
    <rPh sb="6" eb="7">
      <t>ヒカリ</t>
    </rPh>
    <rPh sb="7" eb="9">
      <t>ハツデン</t>
    </rPh>
    <rPh sb="14" eb="15">
      <t>カン</t>
    </rPh>
    <rPh sb="17" eb="19">
      <t>ジョウホウ</t>
    </rPh>
    <rPh sb="20" eb="22">
      <t>キニュウ</t>
    </rPh>
    <phoneticPr fontId="11"/>
  </si>
  <si>
    <t>助成金交付申請撤回届出書</t>
    <rPh sb="0" eb="3">
      <t>ジョセイキン</t>
    </rPh>
    <rPh sb="3" eb="5">
      <t>コウフ</t>
    </rPh>
    <rPh sb="5" eb="7">
      <t>シンセイ</t>
    </rPh>
    <rPh sb="7" eb="9">
      <t>テッカイ</t>
    </rPh>
    <rPh sb="9" eb="12">
      <t>トドケデショ</t>
    </rPh>
    <phoneticPr fontId="10"/>
  </si>
  <si>
    <t>交付決定番号</t>
    <rPh sb="0" eb="2">
      <t>コウフ</t>
    </rPh>
    <rPh sb="2" eb="4">
      <t>ケッテイ</t>
    </rPh>
    <rPh sb="4" eb="6">
      <t>バンゴウ</t>
    </rPh>
    <phoneticPr fontId="18"/>
  </si>
  <si>
    <t>連絡先</t>
    <rPh sb="0" eb="3">
      <t>レンラクサキ</t>
    </rPh>
    <phoneticPr fontId="10"/>
  </si>
  <si>
    <t>助成対象機器所有者氏名等変更届</t>
    <rPh sb="0" eb="2">
      <t>ジョセイ</t>
    </rPh>
    <rPh sb="2" eb="4">
      <t>タイショウ</t>
    </rPh>
    <rPh sb="4" eb="6">
      <t>キキ</t>
    </rPh>
    <rPh sb="6" eb="9">
      <t>ショユウシャ</t>
    </rPh>
    <rPh sb="9" eb="11">
      <t>シメイ</t>
    </rPh>
    <rPh sb="11" eb="12">
      <t>ナド</t>
    </rPh>
    <rPh sb="12" eb="14">
      <t>ヘンコウ</t>
    </rPh>
    <rPh sb="14" eb="15">
      <t>トドケ</t>
    </rPh>
    <phoneticPr fontId="10"/>
  </si>
  <si>
    <r>
      <rPr>
        <sz val="11"/>
        <color theme="1"/>
        <rFont val="ＭＳ Ｐ明朝"/>
        <family val="1"/>
        <charset val="128"/>
      </rPr>
      <t>変更前</t>
    </r>
    <r>
      <rPr>
        <sz val="9"/>
        <color theme="1"/>
        <rFont val="ＭＳ Ｐ明朝"/>
        <family val="1"/>
        <charset val="128"/>
      </rPr>
      <t xml:space="preserve">
（変更事項のみ記載）</t>
    </r>
    <rPh sb="0" eb="3">
      <t>ヘンコウマエ</t>
    </rPh>
    <rPh sb="5" eb="9">
      <t>ヘンコウジコウ</t>
    </rPh>
    <rPh sb="11" eb="13">
      <t>キサイ</t>
    </rPh>
    <phoneticPr fontId="10"/>
  </si>
  <si>
    <t>所有者住所の変更</t>
    <rPh sb="0" eb="3">
      <t>ショユウシャ</t>
    </rPh>
    <rPh sb="3" eb="5">
      <t>ジュウショ</t>
    </rPh>
    <rPh sb="6" eb="8">
      <t>ヘンコウ</t>
    </rPh>
    <phoneticPr fontId="11"/>
  </si>
  <si>
    <t>その他</t>
    <rPh sb="2" eb="3">
      <t>タ</t>
    </rPh>
    <phoneticPr fontId="18"/>
  </si>
  <si>
    <r>
      <t xml:space="preserve">代表者変更
</t>
    </r>
    <r>
      <rPr>
        <sz val="9"/>
        <color theme="1"/>
        <rFont val="ＭＳ Ｐ明朝"/>
        <family val="1"/>
        <charset val="128"/>
      </rPr>
      <t>（個人の場合は氏名の変更）</t>
    </r>
    <rPh sb="0" eb="3">
      <t>ダイヒョウシャ</t>
    </rPh>
    <rPh sb="1" eb="2">
      <t>ヒョウ</t>
    </rPh>
    <rPh sb="2" eb="3">
      <t>シャ</t>
    </rPh>
    <rPh sb="3" eb="5">
      <t>ヘンコウ</t>
    </rPh>
    <phoneticPr fontId="18"/>
  </si>
  <si>
    <r>
      <t xml:space="preserve">組織変更
</t>
    </r>
    <r>
      <rPr>
        <sz val="9"/>
        <color theme="1"/>
        <rFont val="ＭＳ Ｐ明朝"/>
        <family val="1"/>
        <charset val="128"/>
      </rPr>
      <t>（株式会社化等）</t>
    </r>
    <rPh sb="0" eb="2">
      <t>ソシキ</t>
    </rPh>
    <rPh sb="2" eb="4">
      <t>ヘンコウ</t>
    </rPh>
    <rPh sb="6" eb="11">
      <t>カブシキガイシャカ</t>
    </rPh>
    <rPh sb="11" eb="12">
      <t>ナド</t>
    </rPh>
    <phoneticPr fontId="18"/>
  </si>
  <si>
    <r>
      <rPr>
        <sz val="11"/>
        <color theme="1"/>
        <rFont val="ＭＳ Ｐ明朝"/>
        <family val="1"/>
        <charset val="128"/>
      </rPr>
      <t>変更後</t>
    </r>
    <r>
      <rPr>
        <sz val="9"/>
        <color theme="1"/>
        <rFont val="ＭＳ Ｐ明朝"/>
        <family val="1"/>
        <charset val="128"/>
      </rPr>
      <t xml:space="preserve">
（変更事項のみ記載）</t>
    </r>
    <rPh sb="0" eb="2">
      <t>ヘンコウ</t>
    </rPh>
    <rPh sb="2" eb="3">
      <t>ゴ</t>
    </rPh>
    <rPh sb="5" eb="9">
      <t>ヘンコウジコウ</t>
    </rPh>
    <rPh sb="11" eb="13">
      <t>キサイ</t>
    </rPh>
    <phoneticPr fontId="10"/>
  </si>
  <si>
    <t>助成対象機器所有者変更届</t>
    <rPh sb="0" eb="2">
      <t>ジョセイ</t>
    </rPh>
    <rPh sb="2" eb="4">
      <t>タイショウ</t>
    </rPh>
    <rPh sb="4" eb="6">
      <t>キキ</t>
    </rPh>
    <rPh sb="6" eb="9">
      <t>ショユウシャ</t>
    </rPh>
    <rPh sb="9" eb="11">
      <t>ヘンコウ</t>
    </rPh>
    <rPh sb="11" eb="12">
      <t>トドケ</t>
    </rPh>
    <phoneticPr fontId="10"/>
  </si>
  <si>
    <t>所有者氏名
（法人の場合は法人名）</t>
    <rPh sb="0" eb="3">
      <t>ショユウシャ</t>
    </rPh>
    <rPh sb="3" eb="5">
      <t>シメイ</t>
    </rPh>
    <rPh sb="7" eb="9">
      <t>ホウジン</t>
    </rPh>
    <rPh sb="10" eb="12">
      <t>バアイ</t>
    </rPh>
    <rPh sb="13" eb="15">
      <t>ホウジン</t>
    </rPh>
    <rPh sb="15" eb="16">
      <t>メイ</t>
    </rPh>
    <phoneticPr fontId="18"/>
  </si>
  <si>
    <t>所有者氏名
（法人の場合は法人名）</t>
    <rPh sb="0" eb="3">
      <t>ショユウシャ</t>
    </rPh>
    <rPh sb="3" eb="5">
      <t>シメイ</t>
    </rPh>
    <phoneticPr fontId="18"/>
  </si>
  <si>
    <t>　対象システムの所有者の変更に伴い、交付要綱に定められた本助成金の交付に伴う全ての条件、義務等についても、対象システムの変更後の所有者に移転することを承諾します。</t>
    <rPh sb="1" eb="3">
      <t>タイショウ</t>
    </rPh>
    <rPh sb="8" eb="11">
      <t>ショユウシャ</t>
    </rPh>
    <rPh sb="12" eb="14">
      <t>ヘンコウ</t>
    </rPh>
    <rPh sb="15" eb="16">
      <t>トモナ</t>
    </rPh>
    <rPh sb="18" eb="20">
      <t>コウフ</t>
    </rPh>
    <rPh sb="20" eb="22">
      <t>ヨウコウ</t>
    </rPh>
    <rPh sb="23" eb="24">
      <t>サダ</t>
    </rPh>
    <rPh sb="28" eb="29">
      <t>ホン</t>
    </rPh>
    <rPh sb="29" eb="32">
      <t>ジョセイキン</t>
    </rPh>
    <rPh sb="33" eb="35">
      <t>コウフ</t>
    </rPh>
    <rPh sb="36" eb="37">
      <t>トモナ</t>
    </rPh>
    <rPh sb="38" eb="39">
      <t>スベ</t>
    </rPh>
    <rPh sb="41" eb="43">
      <t>ジョウケン</t>
    </rPh>
    <rPh sb="44" eb="46">
      <t>ギム</t>
    </rPh>
    <rPh sb="46" eb="47">
      <t>ナド</t>
    </rPh>
    <rPh sb="53" eb="55">
      <t>タイショウ</t>
    </rPh>
    <rPh sb="60" eb="62">
      <t>ヘンコウ</t>
    </rPh>
    <rPh sb="62" eb="63">
      <t>ゴ</t>
    </rPh>
    <rPh sb="64" eb="67">
      <t>ショユウシャ</t>
    </rPh>
    <rPh sb="68" eb="70">
      <t>イテン</t>
    </rPh>
    <rPh sb="75" eb="77">
      <t>ショウダク</t>
    </rPh>
    <phoneticPr fontId="11"/>
  </si>
  <si>
    <t>助成金返還報告書</t>
    <rPh sb="0" eb="2">
      <t>ジョセイ</t>
    </rPh>
    <rPh sb="2" eb="3">
      <t>キン</t>
    </rPh>
    <rPh sb="3" eb="5">
      <t>ヘンカン</t>
    </rPh>
    <rPh sb="5" eb="8">
      <t>ホウコクショ</t>
    </rPh>
    <phoneticPr fontId="10"/>
  </si>
  <si>
    <t>返還を請求された
年月日</t>
    <rPh sb="0" eb="2">
      <t>ヘンカン</t>
    </rPh>
    <rPh sb="3" eb="5">
      <t>セイキュウ</t>
    </rPh>
    <rPh sb="9" eb="12">
      <t>ネンガッピ</t>
    </rPh>
    <phoneticPr fontId="18"/>
  </si>
  <si>
    <t>返還を請求された金額</t>
    <rPh sb="0" eb="2">
      <t>ヘンカン</t>
    </rPh>
    <rPh sb="3" eb="5">
      <t>セイキュウ</t>
    </rPh>
    <rPh sb="8" eb="10">
      <t>キンガク</t>
    </rPh>
    <phoneticPr fontId="18"/>
  </si>
  <si>
    <t>返還した
年月日</t>
    <phoneticPr fontId="10"/>
  </si>
  <si>
    <t>取得財産等処分承認申請書</t>
    <rPh sb="0" eb="2">
      <t>シュトク</t>
    </rPh>
    <rPh sb="2" eb="4">
      <t>ザイサン</t>
    </rPh>
    <rPh sb="4" eb="5">
      <t>トウ</t>
    </rPh>
    <rPh sb="5" eb="7">
      <t>ショブン</t>
    </rPh>
    <rPh sb="7" eb="9">
      <t>ショウニン</t>
    </rPh>
    <rPh sb="9" eb="12">
      <t>シンセイショ</t>
    </rPh>
    <phoneticPr fontId="10"/>
  </si>
  <si>
    <t>初期費用ゼロサービス契約変更申請書</t>
    <rPh sb="0" eb="2">
      <t>ショキ</t>
    </rPh>
    <rPh sb="2" eb="4">
      <t>ヒヨウ</t>
    </rPh>
    <rPh sb="10" eb="12">
      <t>ケイヤク</t>
    </rPh>
    <rPh sb="12" eb="14">
      <t>ヘンコウ</t>
    </rPh>
    <rPh sb="14" eb="17">
      <t>シンセイショ</t>
    </rPh>
    <phoneticPr fontId="10"/>
  </si>
  <si>
    <t>初期費用ゼロサービス契約解除承認申請書</t>
    <rPh sb="0" eb="2">
      <t>ショキ</t>
    </rPh>
    <rPh sb="2" eb="4">
      <t>ヒヨウ</t>
    </rPh>
    <rPh sb="10" eb="12">
      <t>ケイヤク</t>
    </rPh>
    <rPh sb="12" eb="14">
      <t>カイジョ</t>
    </rPh>
    <rPh sb="14" eb="16">
      <t>ショウニン</t>
    </rPh>
    <rPh sb="16" eb="19">
      <t>シンセイショ</t>
    </rPh>
    <phoneticPr fontId="10"/>
  </si>
  <si>
    <t>※　売却、譲渡、交換、貸与、担保提供の相手方のある場合は、それぞれの相手方、条件及び金額について記載すること。</t>
    <rPh sb="2" eb="4">
      <t>バイキャク</t>
    </rPh>
    <rPh sb="5" eb="7">
      <t>ジョウト</t>
    </rPh>
    <rPh sb="8" eb="10">
      <t>コウカン</t>
    </rPh>
    <rPh sb="11" eb="13">
      <t>タイヨ</t>
    </rPh>
    <rPh sb="14" eb="16">
      <t>タンポ</t>
    </rPh>
    <rPh sb="16" eb="18">
      <t>テイキョウ</t>
    </rPh>
    <rPh sb="19" eb="22">
      <t>アイテガタ</t>
    </rPh>
    <rPh sb="25" eb="27">
      <t>バアイ</t>
    </rPh>
    <rPh sb="34" eb="37">
      <t>アイテガタ</t>
    </rPh>
    <rPh sb="38" eb="40">
      <t>ジョウケン</t>
    </rPh>
    <rPh sb="40" eb="41">
      <t>オヨ</t>
    </rPh>
    <phoneticPr fontId="18"/>
  </si>
  <si>
    <t>内容</t>
    <rPh sb="0" eb="1">
      <t>ウチ</t>
    </rPh>
    <rPh sb="1" eb="2">
      <t>カタチ</t>
    </rPh>
    <phoneticPr fontId="18"/>
  </si>
  <si>
    <t>変更前
（変更事項のみ記載）</t>
    <phoneticPr fontId="18"/>
  </si>
  <si>
    <t>変更後
（変更事項のみ記載）</t>
    <phoneticPr fontId="18"/>
  </si>
  <si>
    <t>住所</t>
    <rPh sb="0" eb="2">
      <t>ジュウショ</t>
    </rPh>
    <phoneticPr fontId="10"/>
  </si>
  <si>
    <t>返還した
金額</t>
    <rPh sb="0" eb="2">
      <t>ヘンカン</t>
    </rPh>
    <rPh sb="5" eb="7">
      <t>キンガク</t>
    </rPh>
    <phoneticPr fontId="18"/>
  </si>
  <si>
    <t>未納返還
金額</t>
    <rPh sb="0" eb="2">
      <t>ミノウ</t>
    </rPh>
    <rPh sb="2" eb="4">
      <t>ヘンカン</t>
    </rPh>
    <rPh sb="5" eb="7">
      <t>キンガク</t>
    </rPh>
    <phoneticPr fontId="18"/>
  </si>
  <si>
    <t>助成対象事業　内訳</t>
    <rPh sb="0" eb="2">
      <t>ジョセイ</t>
    </rPh>
    <rPh sb="2" eb="4">
      <t>タイショウ</t>
    </rPh>
    <rPh sb="4" eb="6">
      <t>ジギョウ</t>
    </rPh>
    <rPh sb="7" eb="9">
      <t>ウチワケ</t>
    </rPh>
    <phoneticPr fontId="18"/>
  </si>
  <si>
    <r>
      <t>代表者役職名</t>
    </r>
    <r>
      <rPr>
        <vertAlign val="superscript"/>
        <sz val="11"/>
        <color theme="1"/>
        <rFont val="ＭＳ Ｐ明朝"/>
        <family val="1"/>
        <charset val="128"/>
      </rPr>
      <t>※</t>
    </r>
    <rPh sb="0" eb="2">
      <t>ダイヒョウ</t>
    </rPh>
    <rPh sb="2" eb="3">
      <t>シャ</t>
    </rPh>
    <rPh sb="3" eb="6">
      <t>ヤクショクメイ</t>
    </rPh>
    <phoneticPr fontId="10"/>
  </si>
  <si>
    <r>
      <t>代表者氏名</t>
    </r>
    <r>
      <rPr>
        <vertAlign val="superscript"/>
        <sz val="11"/>
        <color theme="1"/>
        <rFont val="ＭＳ Ｐ明朝"/>
        <family val="1"/>
        <charset val="128"/>
      </rPr>
      <t>※</t>
    </r>
    <rPh sb="0" eb="3">
      <t>ダイヒョウシャ</t>
    </rPh>
    <rPh sb="3" eb="5">
      <t>シメイ</t>
    </rPh>
    <phoneticPr fontId="10"/>
  </si>
  <si>
    <t>住宅所有者情報
※代表者については、法人の場合記入してください。</t>
    <rPh sb="0" eb="5">
      <t>ジュウタクショユウシャ</t>
    </rPh>
    <rPh sb="5" eb="7">
      <t>ジョウホウ</t>
    </rPh>
    <rPh sb="9" eb="12">
      <t>ダイヒョウシャ</t>
    </rPh>
    <rPh sb="18" eb="20">
      <t>ホウジン</t>
    </rPh>
    <rPh sb="21" eb="23">
      <t>バアイ</t>
    </rPh>
    <rPh sb="23" eb="25">
      <t>キニュウ</t>
    </rPh>
    <phoneticPr fontId="10"/>
  </si>
  <si>
    <t>氏名（名称）</t>
    <rPh sb="0" eb="2">
      <t>シメイ</t>
    </rPh>
    <rPh sb="3" eb="5">
      <t>メイショウ</t>
    </rPh>
    <phoneticPr fontId="11"/>
  </si>
  <si>
    <t>←住宅所有者との締結日を記載</t>
    <rPh sb="1" eb="3">
      <t>ジュウタク</t>
    </rPh>
    <rPh sb="3" eb="6">
      <t>ショユウシャ</t>
    </rPh>
    <rPh sb="8" eb="10">
      <t>テイケツ</t>
    </rPh>
    <rPh sb="10" eb="11">
      <t>ビ</t>
    </rPh>
    <rPh sb="12" eb="14">
      <t>キサイ</t>
    </rPh>
    <phoneticPr fontId="10"/>
  </si>
  <si>
    <t>以上の事項全てを満たすことを確認し、誓約いたします。</t>
    <rPh sb="14" eb="16">
      <t>カクニン</t>
    </rPh>
    <phoneticPr fontId="10"/>
  </si>
  <si>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11"/>
  </si>
  <si>
    <r>
      <t>フリガナ</t>
    </r>
    <r>
      <rPr>
        <vertAlign val="superscript"/>
        <sz val="11"/>
        <color theme="1"/>
        <rFont val="ＭＳ Ｐ明朝"/>
        <family val="1"/>
        <charset val="128"/>
      </rPr>
      <t>※</t>
    </r>
    <phoneticPr fontId="11"/>
  </si>
  <si>
    <t>住宅所有者情報</t>
    <rPh sb="0" eb="5">
      <t>ジュウタクショユウシャ</t>
    </rPh>
    <rPh sb="5" eb="7">
      <t>ジョウホウ</t>
    </rPh>
    <phoneticPr fontId="11"/>
  </si>
  <si>
    <t>代表者氏名</t>
    <rPh sb="0" eb="2">
      <t>ダイヒョウ</t>
    </rPh>
    <rPh sb="2" eb="3">
      <t>シャ</t>
    </rPh>
    <rPh sb="3" eb="5">
      <t>シメイ</t>
    </rPh>
    <phoneticPr fontId="11"/>
  </si>
  <si>
    <t>代表者役職名</t>
    <rPh sb="0" eb="3">
      <t>ダイヒョウシャ</t>
    </rPh>
    <rPh sb="3" eb="5">
      <t>ヤクショク</t>
    </rPh>
    <rPh sb="5" eb="6">
      <t>メイ</t>
    </rPh>
    <phoneticPr fontId="11"/>
  </si>
  <si>
    <t>設置場所</t>
    <rPh sb="0" eb="4">
      <t>セッチバショ</t>
    </rPh>
    <phoneticPr fontId="10"/>
  </si>
  <si>
    <t>事業プラン名称</t>
    <rPh sb="0" eb="2">
      <t>ジギョウ</t>
    </rPh>
    <rPh sb="5" eb="7">
      <t>メイショウ</t>
    </rPh>
    <phoneticPr fontId="10"/>
  </si>
  <si>
    <t>事業プランの種類</t>
    <rPh sb="0" eb="2">
      <t>ジギョウ</t>
    </rPh>
    <rPh sb="6" eb="8">
      <t>シュルイ</t>
    </rPh>
    <phoneticPr fontId="10"/>
  </si>
  <si>
    <t>契約期間</t>
    <rPh sb="0" eb="4">
      <t>ケイヤクキカン</t>
    </rPh>
    <phoneticPr fontId="10"/>
  </si>
  <si>
    <t>対象住宅</t>
    <rPh sb="0" eb="2">
      <t>タイショウ</t>
    </rPh>
    <rPh sb="2" eb="4">
      <t>ジュウタク</t>
    </rPh>
    <phoneticPr fontId="10"/>
  </si>
  <si>
    <t>契約日</t>
    <rPh sb="0" eb="2">
      <t>ケイヤク</t>
    </rPh>
    <rPh sb="2" eb="3">
      <t>ビ</t>
    </rPh>
    <phoneticPr fontId="10"/>
  </si>
  <si>
    <t>太陽光発電システムに関する情報</t>
    <rPh sb="0" eb="5">
      <t>タイヨウコウハツデン</t>
    </rPh>
    <rPh sb="10" eb="11">
      <t>カン</t>
    </rPh>
    <rPh sb="13" eb="15">
      <t>ジョウホウ</t>
    </rPh>
    <phoneticPr fontId="10"/>
  </si>
  <si>
    <t>出力</t>
    <rPh sb="0" eb="2">
      <t>シュツリョク</t>
    </rPh>
    <phoneticPr fontId="11"/>
  </si>
  <si>
    <t>系列１</t>
    <rPh sb="0" eb="2">
      <t>ケイレツ</t>
    </rPh>
    <phoneticPr fontId="11"/>
  </si>
  <si>
    <t>系列２</t>
    <rPh sb="0" eb="2">
      <t>ケイレツ</t>
    </rPh>
    <phoneticPr fontId="11"/>
  </si>
  <si>
    <t>系列３</t>
    <rPh sb="0" eb="2">
      <t>ケイレツ</t>
    </rPh>
    <phoneticPr fontId="11"/>
  </si>
  <si>
    <t>系列４</t>
    <rPh sb="0" eb="2">
      <t>ケイレツ</t>
    </rPh>
    <phoneticPr fontId="11"/>
  </si>
  <si>
    <t>系列５</t>
    <rPh sb="0" eb="2">
      <t>ケイレツ</t>
    </rPh>
    <phoneticPr fontId="11"/>
  </si>
  <si>
    <t>合計</t>
    <rPh sb="0" eb="2">
      <t>ゴウケイ</t>
    </rPh>
    <phoneticPr fontId="11"/>
  </si>
  <si>
    <t>蓄電池システムに関する情報</t>
    <rPh sb="0" eb="3">
      <t>チクデンチ</t>
    </rPh>
    <rPh sb="8" eb="9">
      <t>カン</t>
    </rPh>
    <rPh sb="11" eb="13">
      <t>ジョウホウ</t>
    </rPh>
    <phoneticPr fontId="10"/>
  </si>
  <si>
    <t>容量</t>
    <rPh sb="0" eb="2">
      <t>ヨウリョウ</t>
    </rPh>
    <phoneticPr fontId="10"/>
  </si>
  <si>
    <t>合計</t>
    <rPh sb="0" eb="2">
      <t>ゴウケイ</t>
    </rPh>
    <phoneticPr fontId="10"/>
  </si>
  <si>
    <t>事業費及び助成金申請額</t>
    <rPh sb="0" eb="3">
      <t>ジギョウヒ</t>
    </rPh>
    <rPh sb="3" eb="4">
      <t>オヨ</t>
    </rPh>
    <rPh sb="5" eb="11">
      <t>ジョセイキンシンセイガク</t>
    </rPh>
    <phoneticPr fontId="10"/>
  </si>
  <si>
    <t>算定額</t>
    <rPh sb="0" eb="2">
      <t>サンテイ</t>
    </rPh>
    <rPh sb="2" eb="3">
      <t>ガク</t>
    </rPh>
    <phoneticPr fontId="11"/>
  </si>
  <si>
    <t>控除後助成対象経費</t>
    <rPh sb="0" eb="9">
      <t>コウジョゴジョセイタイショウケイヒ</t>
    </rPh>
    <phoneticPr fontId="11"/>
  </si>
  <si>
    <t>発電出力</t>
    <rPh sb="0" eb="2">
      <t>ハツデン</t>
    </rPh>
    <rPh sb="2" eb="4">
      <t>シュツリョク</t>
    </rPh>
    <phoneticPr fontId="11"/>
  </si>
  <si>
    <t>発電出力</t>
    <rPh sb="0" eb="2">
      <t>ハツデン</t>
    </rPh>
    <rPh sb="2" eb="4">
      <t>シュツリョク</t>
    </rPh>
    <phoneticPr fontId="10"/>
  </si>
  <si>
    <t>助成単価</t>
    <rPh sb="0" eb="4">
      <t>ジョセイタンカ</t>
    </rPh>
    <phoneticPr fontId="11"/>
  </si>
  <si>
    <t>対象蓄電容量</t>
    <rPh sb="0" eb="2">
      <t>タイショウ</t>
    </rPh>
    <rPh sb="2" eb="4">
      <t>チクデン</t>
    </rPh>
    <rPh sb="4" eb="6">
      <t>ヨウリョウ</t>
    </rPh>
    <phoneticPr fontId="10"/>
  </si>
  <si>
    <t>蓄電容量</t>
    <rPh sb="0" eb="4">
      <t>チクデンヨウリョウ</t>
    </rPh>
    <phoneticPr fontId="11"/>
  </si>
  <si>
    <t>交付申請額</t>
    <rPh sb="0" eb="2">
      <t>コウフ</t>
    </rPh>
    <rPh sb="2" eb="5">
      <t>シンセイガク</t>
    </rPh>
    <phoneticPr fontId="10"/>
  </si>
  <si>
    <t>国補助等情報</t>
    <rPh sb="0" eb="3">
      <t>クニホジョ</t>
    </rPh>
    <rPh sb="3" eb="4">
      <t>トウ</t>
    </rPh>
    <rPh sb="4" eb="6">
      <t>ジョウホウ</t>
    </rPh>
    <phoneticPr fontId="10"/>
  </si>
  <si>
    <t>＊　連絡先は、事業全般の内容について総括的な対応が可能であるとともに、申請者に係る公社 からの指示に対し、一元的な窓口となる担当者を記載すること。</t>
    <rPh sb="47" eb="49">
      <t>シジ</t>
    </rPh>
    <rPh sb="50" eb="51">
      <t>タイ</t>
    </rPh>
    <phoneticPr fontId="11"/>
  </si>
  <si>
    <t>←10年以上である必要があります。（事業プラン登録要綱第4上第11項参照）</t>
    <rPh sb="3" eb="4">
      <t>ネン</t>
    </rPh>
    <rPh sb="4" eb="6">
      <t>イジョウ</t>
    </rPh>
    <rPh sb="9" eb="11">
      <t>ヒツヨウ</t>
    </rPh>
    <rPh sb="18" eb="20">
      <t>ジギョウ</t>
    </rPh>
    <rPh sb="23" eb="27">
      <t>トウロクヨウコウ</t>
    </rPh>
    <rPh sb="27" eb="28">
      <t>ダイ</t>
    </rPh>
    <rPh sb="29" eb="30">
      <t>ジョウ</t>
    </rPh>
    <rPh sb="30" eb="31">
      <t>ダイ</t>
    </rPh>
    <rPh sb="33" eb="34">
      <t>コウ</t>
    </rPh>
    <rPh sb="34" eb="36">
      <t>サンショウ</t>
    </rPh>
    <phoneticPr fontId="11"/>
  </si>
  <si>
    <t>←プラン登録されている正式名称をご記載ください。契約書等で差異がある場合、不備となりますのでご注意ください。</t>
    <rPh sb="4" eb="6">
      <t>トウロク</t>
    </rPh>
    <rPh sb="11" eb="15">
      <t>セイシキメイショウ</t>
    </rPh>
    <rPh sb="17" eb="19">
      <t>キサイ</t>
    </rPh>
    <rPh sb="24" eb="27">
      <t>ケイヤクショ</t>
    </rPh>
    <rPh sb="27" eb="28">
      <t>トウ</t>
    </rPh>
    <rPh sb="29" eb="31">
      <t>サイ</t>
    </rPh>
    <rPh sb="34" eb="36">
      <t>バアイ</t>
    </rPh>
    <rPh sb="37" eb="39">
      <t>フビ</t>
    </rPh>
    <rPh sb="47" eb="49">
      <t>チュウイ</t>
    </rPh>
    <phoneticPr fontId="11"/>
  </si>
  <si>
    <t>第１号様式（助成金交付申請書）</t>
    <rPh sb="0" eb="1">
      <t>ダイ</t>
    </rPh>
    <rPh sb="2" eb="5">
      <t>ゴウヨウシキ</t>
    </rPh>
    <rPh sb="6" eb="9">
      <t>ジョセイキン</t>
    </rPh>
    <rPh sb="9" eb="14">
      <t>コウフシンセイショ</t>
    </rPh>
    <phoneticPr fontId="10"/>
  </si>
  <si>
    <t>第２号様式（誓約書）公社宛</t>
    <rPh sb="0" eb="1">
      <t>ダイ</t>
    </rPh>
    <rPh sb="2" eb="5">
      <t>ゴウヨウシキ</t>
    </rPh>
    <rPh sb="6" eb="9">
      <t>セイヤクショ</t>
    </rPh>
    <rPh sb="10" eb="12">
      <t>コウシャ</t>
    </rPh>
    <rPh sb="12" eb="13">
      <t>アテ</t>
    </rPh>
    <phoneticPr fontId="10"/>
  </si>
  <si>
    <t>第２号様式（誓約書）住宅所有者宛</t>
    <phoneticPr fontId="10"/>
  </si>
  <si>
    <t>第５号様式（助成金交付申請撤回届出書）</t>
    <rPh sb="0" eb="1">
      <t>ダイ</t>
    </rPh>
    <rPh sb="2" eb="5">
      <t>ゴウヨウシキ</t>
    </rPh>
    <phoneticPr fontId="10"/>
  </si>
  <si>
    <t>第６号様式（助成対象機器所有者氏名等変更届）</t>
    <rPh sb="0" eb="1">
      <t>ダイ</t>
    </rPh>
    <rPh sb="2" eb="5">
      <t>ゴウヨウシキ</t>
    </rPh>
    <phoneticPr fontId="10"/>
  </si>
  <si>
    <t>第７号様式（助成対象機器所有者変更届）</t>
    <rPh sb="0" eb="1">
      <t>ダイ</t>
    </rPh>
    <rPh sb="2" eb="5">
      <t>ゴウヨウシキ</t>
    </rPh>
    <phoneticPr fontId="10"/>
  </si>
  <si>
    <t>算定金額</t>
    <rPh sb="0" eb="2">
      <t>サンテイ</t>
    </rPh>
    <rPh sb="2" eb="4">
      <t>キンガク</t>
    </rPh>
    <phoneticPr fontId="10"/>
  </si>
  <si>
    <t>算定金額合計</t>
    <rPh sb="0" eb="2">
      <t>サンテイ</t>
    </rPh>
    <rPh sb="2" eb="4">
      <t>キンガク</t>
    </rPh>
    <rPh sb="4" eb="6">
      <t>ゴウケイ</t>
    </rPh>
    <phoneticPr fontId="10"/>
  </si>
  <si>
    <t>太陽光発電システム</t>
    <rPh sb="0" eb="5">
      <t>タイヨウコウハツデン</t>
    </rPh>
    <phoneticPr fontId="10"/>
  </si>
  <si>
    <t>蓄電池システム</t>
    <rPh sb="0" eb="3">
      <t>チクデンチ</t>
    </rPh>
    <phoneticPr fontId="10"/>
  </si>
  <si>
    <t>国補助金等
（助成対象経費にかかる部分のみ）</t>
    <rPh sb="0" eb="1">
      <t>クニ</t>
    </rPh>
    <rPh sb="1" eb="4">
      <t>ホジョキン</t>
    </rPh>
    <rPh sb="4" eb="5">
      <t>トウ</t>
    </rPh>
    <rPh sb="7" eb="9">
      <t>ジョセイ</t>
    </rPh>
    <rPh sb="9" eb="11">
      <t>タイショウ</t>
    </rPh>
    <rPh sb="11" eb="13">
      <t>ケイヒ</t>
    </rPh>
    <rPh sb="17" eb="19">
      <t>ブブン</t>
    </rPh>
    <phoneticPr fontId="10"/>
  </si>
  <si>
    <t>国補助金等の項目で【0】以外を記入した場合、以下の項目に記入してください。</t>
    <rPh sb="0" eb="5">
      <t>クニホジョキントウ</t>
    </rPh>
    <rPh sb="6" eb="8">
      <t>コウモク</t>
    </rPh>
    <rPh sb="12" eb="14">
      <t>イガイ</t>
    </rPh>
    <rPh sb="15" eb="17">
      <t>キニュウ</t>
    </rPh>
    <rPh sb="19" eb="21">
      <t>バアイ</t>
    </rPh>
    <rPh sb="22" eb="24">
      <t>イカ</t>
    </rPh>
    <rPh sb="25" eb="27">
      <t>コウモク</t>
    </rPh>
    <rPh sb="28" eb="30">
      <t>キニュウ</t>
    </rPh>
    <phoneticPr fontId="10"/>
  </si>
  <si>
    <t>（１）国補助金等</t>
    <rPh sb="3" eb="7">
      <t>クニホジョキン</t>
    </rPh>
    <rPh sb="7" eb="8">
      <t>トウ</t>
    </rPh>
    <phoneticPr fontId="10"/>
  </si>
  <si>
    <t>②-①＝③</t>
    <phoneticPr fontId="10"/>
  </si>
  <si>
    <t>上限金額</t>
    <rPh sb="0" eb="2">
      <t>ジョウゲン</t>
    </rPh>
    <rPh sb="2" eb="4">
      <t>キンガク</t>
    </rPh>
    <phoneticPr fontId="10"/>
  </si>
  <si>
    <t>※記載欄が不足する場合は、別途公社にお問い合わせください。</t>
    <rPh sb="1" eb="4">
      <t>キサイラン</t>
    </rPh>
    <rPh sb="5" eb="7">
      <t>フソク</t>
    </rPh>
    <rPh sb="9" eb="11">
      <t>バアイ</t>
    </rPh>
    <rPh sb="13" eb="15">
      <t>ベット</t>
    </rPh>
    <rPh sb="15" eb="17">
      <t>コウシャ</t>
    </rPh>
    <rPh sb="19" eb="20">
      <t>ト</t>
    </rPh>
    <rPh sb="21" eb="22">
      <t>ア</t>
    </rPh>
    <phoneticPr fontId="10"/>
  </si>
  <si>
    <t xml:space="preserve">⑤　 </t>
    <phoneticPr fontId="10"/>
  </si>
  <si>
    <t xml:space="preserve">⑥      </t>
    <phoneticPr fontId="10"/>
  </si>
  <si>
    <t>国補助金等の概要を記入してください</t>
    <rPh sb="0" eb="1">
      <t>クニ</t>
    </rPh>
    <rPh sb="1" eb="4">
      <t>ホジョキン</t>
    </rPh>
    <rPh sb="4" eb="5">
      <t>トウ</t>
    </rPh>
    <rPh sb="6" eb="8">
      <t>ガイヨウ</t>
    </rPh>
    <rPh sb="9" eb="11">
      <t>キニュウ</t>
    </rPh>
    <phoneticPr fontId="10"/>
  </si>
  <si>
    <t>共同申請者</t>
    <rPh sb="0" eb="2">
      <t>キョウドウ</t>
    </rPh>
    <rPh sb="2" eb="5">
      <t>シンセイシャ</t>
    </rPh>
    <phoneticPr fontId="11"/>
  </si>
  <si>
    <t>窓口となる事業者</t>
    <rPh sb="0" eb="2">
      <t>マドグチ</t>
    </rPh>
    <rPh sb="5" eb="8">
      <t>ジギョウシャ</t>
    </rPh>
    <phoneticPr fontId="10"/>
  </si>
  <si>
    <t>窓口事業者</t>
    <rPh sb="0" eb="5">
      <t>マドグチジギョウシャ</t>
    </rPh>
    <phoneticPr fontId="10"/>
  </si>
  <si>
    <t>←公社から照会や指示等の連絡をする際に、窓口となる担当事業者を選択してください。</t>
    <rPh sb="27" eb="30">
      <t>ジギョウシャ</t>
    </rPh>
    <rPh sb="31" eb="33">
      <t>センタク</t>
    </rPh>
    <phoneticPr fontId="10"/>
  </si>
  <si>
    <t>交付申請者</t>
    <rPh sb="0" eb="5">
      <t>コウフシンセイシャ</t>
    </rPh>
    <phoneticPr fontId="11"/>
  </si>
  <si>
    <t>（交付申請者）</t>
    <phoneticPr fontId="11"/>
  </si>
  <si>
    <t>（交付申請者）</t>
    <phoneticPr fontId="10"/>
  </si>
  <si>
    <t>第11号様式（第18条関係）</t>
    <rPh sb="0" eb="1">
      <t>ダイ</t>
    </rPh>
    <rPh sb="3" eb="4">
      <t>ゴウ</t>
    </rPh>
    <rPh sb="4" eb="6">
      <t>ヨウシキ</t>
    </rPh>
    <rPh sb="7" eb="8">
      <t>ダイ</t>
    </rPh>
    <rPh sb="10" eb="13">
      <t>ジョウカンケイ</t>
    </rPh>
    <phoneticPr fontId="11"/>
  </si>
  <si>
    <t>第10号様式（第14条関係）</t>
    <rPh sb="0" eb="1">
      <t>ダイ</t>
    </rPh>
    <rPh sb="3" eb="4">
      <t>ゴウ</t>
    </rPh>
    <rPh sb="4" eb="6">
      <t>ヨウシキ</t>
    </rPh>
    <rPh sb="7" eb="8">
      <t>ダイ</t>
    </rPh>
    <rPh sb="10" eb="13">
      <t>ジョウカンケイ</t>
    </rPh>
    <phoneticPr fontId="11"/>
  </si>
  <si>
    <t>第７号様式（第12条関係）</t>
    <rPh sb="0" eb="1">
      <t>ダイ</t>
    </rPh>
    <rPh sb="2" eb="3">
      <t>ゴウ</t>
    </rPh>
    <rPh sb="3" eb="5">
      <t>ヨウシキ</t>
    </rPh>
    <rPh sb="6" eb="7">
      <t>ダイ</t>
    </rPh>
    <rPh sb="9" eb="12">
      <t>ジョウカンケイ</t>
    </rPh>
    <phoneticPr fontId="11"/>
  </si>
  <si>
    <t>第６号様式（第12条関係）</t>
    <rPh sb="0" eb="1">
      <t>ダイ</t>
    </rPh>
    <rPh sb="2" eb="3">
      <t>ゴウ</t>
    </rPh>
    <rPh sb="3" eb="5">
      <t>ヨウシキ</t>
    </rPh>
    <rPh sb="6" eb="7">
      <t>ダイ</t>
    </rPh>
    <rPh sb="9" eb="12">
      <t>ジョウカンケイ</t>
    </rPh>
    <phoneticPr fontId="11"/>
  </si>
  <si>
    <t>第５号様式（第９条関係）</t>
    <rPh sb="0" eb="1">
      <t>ダイ</t>
    </rPh>
    <rPh sb="2" eb="3">
      <t>ゴウ</t>
    </rPh>
    <rPh sb="3" eb="5">
      <t>ヨウシキ</t>
    </rPh>
    <rPh sb="6" eb="7">
      <t>ダイ</t>
    </rPh>
    <rPh sb="8" eb="11">
      <t>ジョウカンケイ</t>
    </rPh>
    <phoneticPr fontId="11"/>
  </si>
  <si>
    <t>第13号様式（第19条関係）</t>
    <rPh sb="0" eb="1">
      <t>ダイ</t>
    </rPh>
    <rPh sb="3" eb="4">
      <t>ゴウ</t>
    </rPh>
    <rPh sb="4" eb="6">
      <t>ヨウシキ</t>
    </rPh>
    <rPh sb="7" eb="8">
      <t>ダイ</t>
    </rPh>
    <rPh sb="10" eb="13">
      <t>ジョウカンケイ</t>
    </rPh>
    <phoneticPr fontId="11"/>
  </si>
  <si>
    <t>第15号様式（第20条関係）</t>
    <rPh sb="0" eb="1">
      <t>ダイ</t>
    </rPh>
    <rPh sb="3" eb="4">
      <t>ゴウ</t>
    </rPh>
    <rPh sb="4" eb="6">
      <t>ヨウシキ</t>
    </rPh>
    <rPh sb="7" eb="8">
      <t>ダイ</t>
    </rPh>
    <rPh sb="10" eb="13">
      <t>ジョウカンケイ</t>
    </rPh>
    <phoneticPr fontId="11"/>
  </si>
  <si>
    <t>（被交付者）</t>
    <rPh sb="1" eb="5">
      <t>ヒコウフシャ</t>
    </rPh>
    <phoneticPr fontId="11"/>
  </si>
  <si>
    <t>第15号様式（初期費用ゼロサービス契約解除承認申請書）</t>
    <rPh sb="0" eb="1">
      <t>ダイ</t>
    </rPh>
    <rPh sb="3" eb="6">
      <t>ゴウヨウシキ</t>
    </rPh>
    <phoneticPr fontId="10"/>
  </si>
  <si>
    <t>第10号様式（助成金返還報告書）</t>
    <phoneticPr fontId="10"/>
  </si>
  <si>
    <t>第11号様式（取得財産等処分承認申請書）</t>
  </si>
  <si>
    <t>第13号様式（初期費用ゼロサービス契約変更申請書）</t>
    <rPh sb="0" eb="1">
      <t>ダイ</t>
    </rPh>
    <rPh sb="3" eb="6">
      <t>ゴウヨウシキ</t>
    </rPh>
    <phoneticPr fontId="10"/>
  </si>
  <si>
    <t>　自社製品等を使用する場合、市場流通価格等にて経費計上していることを誓約します。</t>
    <rPh sb="1" eb="5">
      <t>ジシャセイヒン</t>
    </rPh>
    <rPh sb="5" eb="6">
      <t>トウ</t>
    </rPh>
    <rPh sb="7" eb="9">
      <t>シヨウ</t>
    </rPh>
    <rPh sb="11" eb="13">
      <t>バアイ</t>
    </rPh>
    <rPh sb="14" eb="16">
      <t>シジョウ</t>
    </rPh>
    <rPh sb="16" eb="18">
      <t>リュウツウ</t>
    </rPh>
    <rPh sb="18" eb="20">
      <t>カカク</t>
    </rPh>
    <rPh sb="20" eb="21">
      <t>トウ</t>
    </rPh>
    <rPh sb="23" eb="25">
      <t>ケイヒ</t>
    </rPh>
    <rPh sb="25" eb="27">
      <t>ケイジョウ</t>
    </rPh>
    <rPh sb="34" eb="36">
      <t>セイヤク</t>
    </rPh>
    <phoneticPr fontId="10"/>
  </si>
  <si>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住宅用太陽光発電初期費用ゼロ促進の増強事業実施要綱（令和５年２月１日付４環地次第171号。以下「実施要綱」という。）第３条第五号から第八号までのいずれにも該当しない太陽光発電システム等の販売（割賦販売を含む。）に係るものを除きます。</t>
    <rPh sb="85" eb="87">
      <t>セイヤク</t>
    </rPh>
    <phoneticPr fontId="11"/>
  </si>
  <si>
    <t>　被交付者及び助成事業（助成対象事業に要する経費に関し、前条第２項の規定により本助成金の交付決定の通知を受けた当該助成対象事業をいう。以下同じ。）のもととなる初期費用ゼロサービスの利用者でサービス利用料の低減等を通じて本助成金の還元を受ける者は、この要綱並びに本助成金の交付決定の内容及びこれに付した条件に従い、善良なる管理者の注意をもって助成事業により取得し、整備し、又は効用の増加した財産を管理いたします。</t>
    <phoneticPr fontId="10"/>
  </si>
  <si>
    <t>　公社の指定する者が、本事業の目的を達成するために現地調査等を行う場合は、当該現地調査等に協力することを誓約します。</t>
    <rPh sb="52" eb="54">
      <t>セイヤク</t>
    </rPh>
    <phoneticPr fontId="10"/>
  </si>
  <si>
    <t>　公社が、本事業の目的を達成するために必要な資料、情報等を求めたときは、公社の指定する期日までに、公社に当該資料、情報等を提供いたします。</t>
    <phoneticPr fontId="10"/>
  </si>
  <si>
    <t>　助成事業のもととなる初期費用ゼロサービス契約により設置した太陽光発電システム等について、本助成金以外に都又は公社から交付される補助金等を受給しないことを誓約します。</t>
    <rPh sb="77" eb="79">
      <t>セイヤク</t>
    </rPh>
    <phoneticPr fontId="10"/>
  </si>
  <si>
    <t>　前各号に掲げる事項のほか、助成事業の実施に当たり、実施要綱、プラン登録要綱、交付要綱及びその他法令の規定を遵守することを誓約します。</t>
    <rPh sb="39" eb="43">
      <t>コウフヨウコウ</t>
    </rPh>
    <rPh sb="61" eb="63">
      <t>セイヤク</t>
    </rPh>
    <phoneticPr fontId="10"/>
  </si>
  <si>
    <t>（住宅所有者）</t>
    <rPh sb="1" eb="3">
      <t>ジュウタク</t>
    </rPh>
    <rPh sb="3" eb="6">
      <t>ショユウシャ</t>
    </rPh>
    <phoneticPr fontId="10"/>
  </si>
  <si>
    <t>←公社から交付決定通知書などの書類の送付先になります。</t>
    <rPh sb="5" eb="12">
      <t>コウフケッテイツウチショ</t>
    </rPh>
    <rPh sb="15" eb="17">
      <t>ショルイ</t>
    </rPh>
    <rPh sb="18" eb="21">
      <t>ソウフサキ</t>
    </rPh>
    <phoneticPr fontId="11"/>
  </si>
  <si>
    <t>蓄電容量</t>
    <phoneticPr fontId="10"/>
  </si>
  <si>
    <t>国補助金等</t>
    <rPh sb="0" eb="5">
      <t>クニホジョキントウ</t>
    </rPh>
    <phoneticPr fontId="10"/>
  </si>
  <si>
    <t>助成対象設備の設置に係る経費の合計</t>
    <rPh sb="0" eb="2">
      <t>ジョセイ</t>
    </rPh>
    <rPh sb="2" eb="4">
      <t>タイショウ</t>
    </rPh>
    <rPh sb="4" eb="6">
      <t>セツビ</t>
    </rPh>
    <rPh sb="7" eb="9">
      <t>セッチ</t>
    </rPh>
    <rPh sb="10" eb="11">
      <t>カカ</t>
    </rPh>
    <rPh sb="12" eb="14">
      <t>ケイヒ</t>
    </rPh>
    <rPh sb="15" eb="17">
      <t>ゴウケイ</t>
    </rPh>
    <phoneticPr fontId="10"/>
  </si>
  <si>
    <t>助成対象設備に関する情報</t>
    <rPh sb="0" eb="6">
      <t>ジョセイタイショウセツビ</t>
    </rPh>
    <rPh sb="7" eb="8">
      <t>カン</t>
    </rPh>
    <rPh sb="10" eb="12">
      <t>ジョウホウ</t>
    </rPh>
    <phoneticPr fontId="10"/>
  </si>
  <si>
    <t>蓄電池システム</t>
    <rPh sb="0" eb="3">
      <t>チクデンチ</t>
    </rPh>
    <phoneticPr fontId="11"/>
  </si>
  <si>
    <t>算定金額合計</t>
    <rPh sb="0" eb="6">
      <t>サンテイキンガクゴウケイ</t>
    </rPh>
    <phoneticPr fontId="10"/>
  </si>
  <si>
    <t>上限金額</t>
    <rPh sb="0" eb="4">
      <t>ジョウゲンキンガク</t>
    </rPh>
    <phoneticPr fontId="10"/>
  </si>
  <si>
    <t xml:space="preserve">   住宅用太陽光発電初期費用ゼロ促進の増強事業助成金交付要綱（令和５年４月14日付５都環公地温第260号 ） 第６条第１項の規定に基づき、下記のとおり助成金交付の申請します。</t>
    <rPh sb="20" eb="22">
      <t>ゾウキョウ</t>
    </rPh>
    <rPh sb="24" eb="27">
      <t>ジョセイキン</t>
    </rPh>
    <rPh sb="27" eb="29">
      <t>コウフ</t>
    </rPh>
    <rPh sb="29" eb="31">
      <t>ヨウコウ</t>
    </rPh>
    <rPh sb="76" eb="79">
      <t>ジョセイキン</t>
    </rPh>
    <rPh sb="79" eb="81">
      <t>コウフ</t>
    </rPh>
    <phoneticPr fontId="11"/>
  </si>
  <si>
    <t>　交付決定を受けた事業について、助成金の交付申請を下記のとおり撤回したいので、住宅用太陽光発電初期費用ゼロ促進の増強事業助成金交付要綱（令和５年４月14日付５都環公地温第260号）第９条第１項の規定に基づき、届け出ます。</t>
    <rPh sb="1" eb="5">
      <t>コウフケッテイ</t>
    </rPh>
    <rPh sb="6" eb="7">
      <t>ウ</t>
    </rPh>
    <rPh sb="9" eb="11">
      <t>ジギョウ</t>
    </rPh>
    <rPh sb="20" eb="22">
      <t>コウフ</t>
    </rPh>
    <rPh sb="22" eb="24">
      <t>シンセイ</t>
    </rPh>
    <rPh sb="25" eb="27">
      <t>カキ</t>
    </rPh>
    <rPh sb="31" eb="33">
      <t>テッカイ</t>
    </rPh>
    <rPh sb="39" eb="42">
      <t>ジュウタクヨウ</t>
    </rPh>
    <rPh sb="42" eb="45">
      <t>タイヨウコウ</t>
    </rPh>
    <rPh sb="45" eb="47">
      <t>ハツデン</t>
    </rPh>
    <rPh sb="47" eb="49">
      <t>ショキ</t>
    </rPh>
    <rPh sb="49" eb="51">
      <t>ヒヨウ</t>
    </rPh>
    <rPh sb="53" eb="55">
      <t>ソクシン</t>
    </rPh>
    <rPh sb="58" eb="60">
      <t>ジギョウ</t>
    </rPh>
    <rPh sb="60" eb="63">
      <t>ジョセイキン</t>
    </rPh>
    <rPh sb="63" eb="65">
      <t>コウフ</t>
    </rPh>
    <rPh sb="93" eb="94">
      <t>ダイ</t>
    </rPh>
    <rPh sb="95" eb="96">
      <t>コウ</t>
    </rPh>
    <rPh sb="104" eb="105">
      <t>トド</t>
    </rPh>
    <rPh sb="106" eb="107">
      <t>デ</t>
    </rPh>
    <phoneticPr fontId="11"/>
  </si>
  <si>
    <t>　交付決定を受けた事業について、助成対象機器所有者氏名等に変更が生じたため、住宅用太陽光発電初期費用ゼロ促進の増強事業助成金交付要綱（令和５年４月14日付５都環公地温第260号 ）第12条第２項の規定に基づき、下記のとおり届け出ます。</t>
    <rPh sb="27" eb="28">
      <t>トウ</t>
    </rPh>
    <rPh sb="29" eb="31">
      <t>ヘンコウ</t>
    </rPh>
    <rPh sb="32" eb="33">
      <t>ショウ</t>
    </rPh>
    <rPh sb="55" eb="57">
      <t>ゾウキョウ</t>
    </rPh>
    <rPh sb="59" eb="61">
      <t>ジョ</t>
    </rPh>
    <rPh sb="61" eb="62">
      <t>キン</t>
    </rPh>
    <rPh sb="93" eb="94">
      <t>ジョウ</t>
    </rPh>
    <rPh sb="94" eb="95">
      <t>ダイ</t>
    </rPh>
    <rPh sb="96" eb="97">
      <t>コウ</t>
    </rPh>
    <rPh sb="105" eb="107">
      <t>カキ</t>
    </rPh>
    <rPh sb="111" eb="112">
      <t>トドケ</t>
    </rPh>
    <rPh sb="113" eb="114">
      <t>デ</t>
    </rPh>
    <phoneticPr fontId="11"/>
  </si>
  <si>
    <t>　交付決定を受けた事業について、助成対象機器所有者氏名等に変更が生じたため、住宅用太陽光発電初期費用ゼロ促進の増強事業助成金交付要綱（令和５年４月14日付５都環公地温第260号 ）第12条第３項の規定に基づき、下記のとおり届け出ます。</t>
  </si>
  <si>
    <t>　交付決定を受けた事業について、下記のとおり取得財産を処分したいので、住宅用太陽光発電初期費用ゼロ促進の増強事業助成金交付要綱（令和５年４月14日付５都環公地温第260号 ）第18条第２項の規定に基づき、申請します。</t>
    <rPh sb="3" eb="5">
      <t>ケッテイ</t>
    </rPh>
    <rPh sb="16" eb="18">
      <t>カキ</t>
    </rPh>
    <rPh sb="22" eb="24">
      <t>シュトク</t>
    </rPh>
    <rPh sb="24" eb="26">
      <t>ザイサン</t>
    </rPh>
    <rPh sb="27" eb="29">
      <t>ショブン</t>
    </rPh>
    <rPh sb="90" eb="91">
      <t>ジョウ</t>
    </rPh>
    <rPh sb="91" eb="92">
      <t>ダイ</t>
    </rPh>
    <rPh sb="93" eb="94">
      <t>コウ</t>
    </rPh>
    <rPh sb="102" eb="104">
      <t>シンセイ</t>
    </rPh>
    <phoneticPr fontId="11"/>
  </si>
  <si>
    <t>　交付決定を受けた事業について、初期費用ゼロサービス契約に変更が生じたため、住宅用太陽光発電初期費用ゼロ促進の増強事業助成金交付要綱（令和５年４月14日付５都環公地温第260号 ） 第19条第２項の規定に基づき、下記のとおり申請します。</t>
    <rPh sb="9" eb="11">
      <t>ジギョウ</t>
    </rPh>
    <rPh sb="29" eb="31">
      <t>ヘンコウ</t>
    </rPh>
    <rPh sb="32" eb="33">
      <t>ショウ</t>
    </rPh>
    <phoneticPr fontId="11"/>
  </si>
  <si>
    <t>　住宅用太陽光発電初期費用ゼロ促進の増強事業実施要綱（令和５年２月１日付４環地次第171号。以下「実施要綱」という。）及び住宅用太陽光発電初期費用ゼロ促進の増強事業助成金交付要綱（令和５年４月14日付５都環公地温第260号。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</si>
  <si>
    <t>記</t>
    <rPh sb="0" eb="1">
      <t>キ</t>
    </rPh>
    <phoneticPr fontId="10"/>
  </si>
  <si>
    <t>（2）助成対象設備の設置に係る経費の合計</t>
    <rPh sb="3" eb="7">
      <t>ジョセイタイショウ</t>
    </rPh>
    <rPh sb="7" eb="9">
      <t>セツビ</t>
    </rPh>
    <rPh sb="10" eb="12">
      <t>セッチ</t>
    </rPh>
    <rPh sb="13" eb="14">
      <t>カカ</t>
    </rPh>
    <rPh sb="15" eb="17">
      <t>ケイヒ</t>
    </rPh>
    <rPh sb="18" eb="20">
      <t>ゴウケイ</t>
    </rPh>
    <phoneticPr fontId="10"/>
  </si>
  <si>
    <t>（3）助成対象設備に関する情報</t>
    <rPh sb="3" eb="7">
      <t>ジョセイタイショウ</t>
    </rPh>
    <rPh sb="7" eb="9">
      <t>セツビ</t>
    </rPh>
    <rPh sb="10" eb="11">
      <t>カン</t>
    </rPh>
    <rPh sb="13" eb="15">
      <t>ジョウホウ</t>
    </rPh>
    <phoneticPr fontId="18"/>
  </si>
  <si>
    <t>合計容量（a)</t>
    <rPh sb="0" eb="2">
      <t>ゴウケイ</t>
    </rPh>
    <rPh sb="2" eb="4">
      <t>ヨウリョウ</t>
    </rPh>
    <phoneticPr fontId="10"/>
  </si>
  <si>
    <t>契約変更予定日</t>
    <rPh sb="0" eb="2">
      <t>ケイヤク</t>
    </rPh>
    <rPh sb="2" eb="4">
      <t>ヘンコウ</t>
    </rPh>
    <rPh sb="4" eb="7">
      <t>ヨテイビ</t>
    </rPh>
    <phoneticPr fontId="18"/>
  </si>
  <si>
    <r>
      <t>機能性PV区分</t>
    </r>
    <r>
      <rPr>
        <vertAlign val="superscript"/>
        <sz val="11"/>
        <color theme="1"/>
        <rFont val="ＭＳ Ｐ明朝"/>
        <family val="1"/>
        <charset val="128"/>
      </rPr>
      <t>※</t>
    </r>
    <rPh sb="0" eb="3">
      <t>キノウセイ</t>
    </rPh>
    <rPh sb="5" eb="7">
      <t>クブン</t>
    </rPh>
    <phoneticPr fontId="10"/>
  </si>
  <si>
    <r>
      <t>機能性PV＿型番</t>
    </r>
    <r>
      <rPr>
        <vertAlign val="superscript"/>
        <sz val="11"/>
        <color theme="1"/>
        <rFont val="ＭＳ Ｐ明朝"/>
        <family val="1"/>
        <charset val="128"/>
      </rPr>
      <t>※</t>
    </r>
    <rPh sb="0" eb="3">
      <t>キノウセイ</t>
    </rPh>
    <rPh sb="6" eb="8">
      <t>カタバン</t>
    </rPh>
    <phoneticPr fontId="10"/>
  </si>
  <si>
    <t>※機能性PVを使用する場合のみ記入</t>
    <rPh sb="1" eb="4">
      <t>キノウセイ</t>
    </rPh>
    <rPh sb="7" eb="9">
      <t>シヨウ</t>
    </rPh>
    <rPh sb="11" eb="13">
      <t>バアイ</t>
    </rPh>
    <rPh sb="15" eb="17">
      <t>キニュウ</t>
    </rPh>
    <phoneticPr fontId="10"/>
  </si>
  <si>
    <t>系列１＿モジュール</t>
    <rPh sb="0" eb="2">
      <t>ケイレツ</t>
    </rPh>
    <phoneticPr fontId="10"/>
  </si>
  <si>
    <t>系列１＿変換装置</t>
    <rPh sb="0" eb="2">
      <t>ケイレツ</t>
    </rPh>
    <rPh sb="4" eb="8">
      <t>ヘンカンソウチ</t>
    </rPh>
    <phoneticPr fontId="10"/>
  </si>
  <si>
    <t>系列１＿太陽光発電システム</t>
    <rPh sb="0" eb="2">
      <t>ケイレツ</t>
    </rPh>
    <rPh sb="4" eb="9">
      <t>タイヨウコウハツデン</t>
    </rPh>
    <phoneticPr fontId="10"/>
  </si>
  <si>
    <t>太陽光発電システム　発電出力
※（A）又は（B）の値のうち、いずれか小さい値（小数点以下第３位切り捨て）</t>
    <rPh sb="0" eb="5">
      <t>タイヨウコウハツデン</t>
    </rPh>
    <rPh sb="10" eb="12">
      <t>ハツデン</t>
    </rPh>
    <rPh sb="12" eb="14">
      <t>シュツリョク</t>
    </rPh>
    <phoneticPr fontId="10"/>
  </si>
  <si>
    <t>系列２＿モジュール</t>
    <rPh sb="0" eb="2">
      <t>ケイレツ</t>
    </rPh>
    <phoneticPr fontId="10"/>
  </si>
  <si>
    <t>系列２＿変換装置</t>
    <rPh sb="0" eb="2">
      <t>ケイレツ</t>
    </rPh>
    <rPh sb="4" eb="8">
      <t>ヘンカンソウチ</t>
    </rPh>
    <phoneticPr fontId="10"/>
  </si>
  <si>
    <t>系列２＿太陽光発電システム</t>
    <rPh sb="0" eb="2">
      <t>ケイレツ</t>
    </rPh>
    <rPh sb="4" eb="9">
      <t>タイヨウコウハツデン</t>
    </rPh>
    <phoneticPr fontId="10"/>
  </si>
  <si>
    <t>系列３＿モジュール</t>
    <rPh sb="0" eb="2">
      <t>ケイレツ</t>
    </rPh>
    <phoneticPr fontId="10"/>
  </si>
  <si>
    <t>系列３＿太陽光発電システム</t>
    <rPh sb="0" eb="2">
      <t>ケイレツ</t>
    </rPh>
    <rPh sb="4" eb="9">
      <t>タイヨウコウハツデン</t>
    </rPh>
    <phoneticPr fontId="10"/>
  </si>
  <si>
    <t>系列３＿変換装置</t>
    <rPh sb="0" eb="2">
      <t>ケイレツ</t>
    </rPh>
    <rPh sb="4" eb="8">
      <t>ヘンカンソウチ</t>
    </rPh>
    <phoneticPr fontId="10"/>
  </si>
  <si>
    <t>系列４＿モジュール</t>
    <rPh sb="0" eb="2">
      <t>ケイレツ</t>
    </rPh>
    <phoneticPr fontId="10"/>
  </si>
  <si>
    <t>系列４＿変換装置</t>
    <rPh sb="0" eb="2">
      <t>ケイレツ</t>
    </rPh>
    <rPh sb="4" eb="8">
      <t>ヘンカンソウチ</t>
    </rPh>
    <phoneticPr fontId="10"/>
  </si>
  <si>
    <t>系列４＿太陽光発電システム</t>
    <rPh sb="0" eb="2">
      <t>ケイレツ</t>
    </rPh>
    <rPh sb="4" eb="9">
      <t>タイヨウコウハツデン</t>
    </rPh>
    <phoneticPr fontId="10"/>
  </si>
  <si>
    <t>系列５＿モジュール</t>
    <rPh sb="0" eb="2">
      <t>ケイレツ</t>
    </rPh>
    <phoneticPr fontId="10"/>
  </si>
  <si>
    <t>系列５＿変換装置</t>
    <rPh sb="0" eb="2">
      <t>ケイレツ</t>
    </rPh>
    <rPh sb="4" eb="8">
      <t>ヘンカンソウチ</t>
    </rPh>
    <phoneticPr fontId="10"/>
  </si>
  <si>
    <t>系列５＿太陽光発電システム</t>
    <rPh sb="0" eb="2">
      <t>ケイレツ</t>
    </rPh>
    <rPh sb="4" eb="9">
      <t>タイヨウコウハツデン</t>
    </rPh>
    <phoneticPr fontId="10"/>
  </si>
  <si>
    <t>No</t>
    <phoneticPr fontId="10"/>
  </si>
  <si>
    <t>定格出力</t>
    <rPh sb="0" eb="4">
      <t>テイカクシュツリョク</t>
    </rPh>
    <phoneticPr fontId="10"/>
  </si>
  <si>
    <t>合計値（B）</t>
    <rPh sb="0" eb="2">
      <t>ゴウケイ</t>
    </rPh>
    <rPh sb="2" eb="3">
      <t>チ</t>
    </rPh>
    <phoneticPr fontId="10"/>
  </si>
  <si>
    <t>定格容量</t>
    <rPh sb="0" eb="4">
      <t>テイカクヨウリョウ</t>
    </rPh>
    <phoneticPr fontId="10"/>
  </si>
  <si>
    <t>合計値（B)</t>
    <rPh sb="0" eb="2">
      <t>ゴウケイ</t>
    </rPh>
    <rPh sb="2" eb="3">
      <t>チ</t>
    </rPh>
    <phoneticPr fontId="10"/>
  </si>
  <si>
    <r>
      <rPr>
        <b/>
        <sz val="11"/>
        <color theme="1"/>
        <rFont val="ＭＳ Ｐ明朝"/>
        <family val="1"/>
        <charset val="128"/>
      </rPr>
      <t>総合計</t>
    </r>
    <r>
      <rPr>
        <sz val="11"/>
        <color theme="1"/>
        <rFont val="ＭＳ Ｐ明朝"/>
        <family val="1"/>
        <charset val="128"/>
      </rPr>
      <t xml:space="preserve">
（助成対象発電出力）（C）</t>
    </r>
    <rPh sb="0" eb="3">
      <t>ソウゴウケイ</t>
    </rPh>
    <rPh sb="5" eb="9">
      <t>ジョセイタイショウ</t>
    </rPh>
    <rPh sb="9" eb="13">
      <t>ハツデンシュツリョク</t>
    </rPh>
    <phoneticPr fontId="10"/>
  </si>
  <si>
    <t>機能性PV上乗せ補助</t>
    <rPh sb="0" eb="3">
      <t>キノウセイ</t>
    </rPh>
    <rPh sb="5" eb="7">
      <t>ウワノ</t>
    </rPh>
    <rPh sb="8" eb="10">
      <t>ホジョ</t>
    </rPh>
    <phoneticPr fontId="10"/>
  </si>
  <si>
    <t>合計</t>
    <rPh sb="0" eb="2">
      <t>ゴウケイ</t>
    </rPh>
    <phoneticPr fontId="10"/>
  </si>
  <si>
    <t>円</t>
    <rPh sb="0" eb="1">
      <t>エン</t>
    </rPh>
    <phoneticPr fontId="10"/>
  </si>
  <si>
    <t xml:space="preserve">⑦　 </t>
    <phoneticPr fontId="10"/>
  </si>
  <si>
    <t xml:space="preserve">⑧　 </t>
    <phoneticPr fontId="10"/>
  </si>
  <si>
    <t xml:space="preserve">⑨　 </t>
    <phoneticPr fontId="10"/>
  </si>
  <si>
    <t>機能性PV別表３の出力</t>
    <rPh sb="0" eb="3">
      <t>キノウセイ</t>
    </rPh>
    <rPh sb="5" eb="7">
      <t>ベッピョウ</t>
    </rPh>
    <rPh sb="9" eb="11">
      <t>シュツリョク</t>
    </rPh>
    <phoneticPr fontId="10"/>
  </si>
  <si>
    <t>機能性PV別表４の出力</t>
    <rPh sb="0" eb="3">
      <t>キノウセイ</t>
    </rPh>
    <rPh sb="5" eb="7">
      <t>ベッピョウ</t>
    </rPh>
    <rPh sb="9" eb="11">
      <t>シュツリョク</t>
    </rPh>
    <phoneticPr fontId="10"/>
  </si>
  <si>
    <t>別表５</t>
    <rPh sb="0" eb="2">
      <t>ベッピョウ</t>
    </rPh>
    <phoneticPr fontId="10"/>
  </si>
  <si>
    <t>対象住宅種別
（新築/既存）</t>
    <rPh sb="0" eb="4">
      <t>タイショウジュウタク</t>
    </rPh>
    <rPh sb="4" eb="6">
      <t>シュベツ</t>
    </rPh>
    <phoneticPr fontId="11"/>
  </si>
  <si>
    <t>対象住宅②</t>
    <rPh sb="0" eb="2">
      <t>タイショウ</t>
    </rPh>
    <rPh sb="2" eb="4">
      <t>ジュウタク</t>
    </rPh>
    <phoneticPr fontId="10"/>
  </si>
  <si>
    <t>戸建住宅</t>
    <rPh sb="0" eb="2">
      <t>コダ</t>
    </rPh>
    <rPh sb="2" eb="4">
      <t>ジュウタク</t>
    </rPh>
    <phoneticPr fontId="10"/>
  </si>
  <si>
    <t>集合住宅</t>
    <rPh sb="0" eb="4">
      <t>シュウゴウジュウタク</t>
    </rPh>
    <phoneticPr fontId="10"/>
  </si>
  <si>
    <t>対象住宅種別
（戸建住宅/集合住宅）</t>
    <rPh sb="0" eb="4">
      <t>タイショウジュウタク</t>
    </rPh>
    <rPh sb="4" eb="6">
      <t>シュベツ</t>
    </rPh>
    <rPh sb="10" eb="12">
      <t>ジュウタク</t>
    </rPh>
    <phoneticPr fontId="11"/>
  </si>
  <si>
    <t>住宅種別
（新築/既存）</t>
    <rPh sb="0" eb="4">
      <t>ジュウタクシュベツ</t>
    </rPh>
    <phoneticPr fontId="10"/>
  </si>
  <si>
    <t>住宅種別
（戸建/集合）</t>
    <rPh sb="0" eb="4">
      <t>ジュウタクシュベツ</t>
    </rPh>
    <phoneticPr fontId="10"/>
  </si>
  <si>
    <t>機能性PV別表５の出力</t>
    <rPh sb="0" eb="3">
      <t>キノウセイ</t>
    </rPh>
    <rPh sb="5" eb="7">
      <t>ベッピョウ</t>
    </rPh>
    <rPh sb="9" eb="11">
      <t>シュツリョク</t>
    </rPh>
    <phoneticPr fontId="10"/>
  </si>
  <si>
    <t>1/9枚目</t>
    <phoneticPr fontId="10"/>
  </si>
  <si>
    <t>2/9枚目</t>
    <phoneticPr fontId="10"/>
  </si>
  <si>
    <t>3/9枚目</t>
    <rPh sb="3" eb="5">
      <t>マイメ</t>
    </rPh>
    <phoneticPr fontId="10"/>
  </si>
  <si>
    <t>4/9枚目</t>
    <rPh sb="3" eb="5">
      <t>マイメ</t>
    </rPh>
    <phoneticPr fontId="10"/>
  </si>
  <si>
    <t>5/9枚目</t>
    <phoneticPr fontId="10"/>
  </si>
  <si>
    <t>6/9枚目</t>
    <phoneticPr fontId="10"/>
  </si>
  <si>
    <t>7/9枚目</t>
    <phoneticPr fontId="10"/>
  </si>
  <si>
    <t>8/9枚目</t>
    <phoneticPr fontId="10"/>
  </si>
  <si>
    <t>　本事業に係る通知等を、原則、公社が指定する電子情報処理組織を使用する方法にて受信することに同意いたします。</t>
    <rPh sb="12" eb="14">
      <t>ゲンソク</t>
    </rPh>
    <rPh sb="46" eb="48">
      <t>ドウイ</t>
    </rPh>
    <phoneticPr fontId="10"/>
  </si>
  <si>
    <t>機能性PVの区分（モジュール）</t>
    <rPh sb="0" eb="3">
      <t>キノウセイ</t>
    </rPh>
    <rPh sb="6" eb="8">
      <t>クブン</t>
    </rPh>
    <phoneticPr fontId="10"/>
  </si>
  <si>
    <t>機能性PVの区分（変換装置）</t>
    <rPh sb="0" eb="3">
      <t>キノウセイ</t>
    </rPh>
    <rPh sb="6" eb="8">
      <t>クブン</t>
    </rPh>
    <rPh sb="9" eb="13">
      <t>ヘンカンソウチ</t>
    </rPh>
    <phoneticPr fontId="10"/>
  </si>
  <si>
    <t>別表３又は４</t>
    <rPh sb="0" eb="2">
      <t>ベッピョウ</t>
    </rPh>
    <rPh sb="3" eb="4">
      <t>マタ</t>
    </rPh>
    <phoneticPr fontId="10"/>
  </si>
  <si>
    <t>9/9枚目</t>
    <phoneticPr fontId="10"/>
  </si>
  <si>
    <t>別表毎の合計</t>
    <rPh sb="0" eb="2">
      <t>ベッピョウ</t>
    </rPh>
    <rPh sb="2" eb="3">
      <t>ゴト</t>
    </rPh>
    <rPh sb="4" eb="6">
      <t>ゴウケイ</t>
    </rPh>
    <phoneticPr fontId="10"/>
  </si>
  <si>
    <t>＊太陽電池モジュール＊</t>
    <phoneticPr fontId="10"/>
  </si>
  <si>
    <t>w</t>
    <phoneticPr fontId="10"/>
  </si>
  <si>
    <t>合計出力（A)</t>
    <phoneticPr fontId="10"/>
  </si>
  <si>
    <t>＊周辺機器＊</t>
    <phoneticPr fontId="10"/>
  </si>
  <si>
    <t>【別表5】</t>
    <phoneticPr fontId="10"/>
  </si>
  <si>
    <t>PV出力最適化（直流電力変換装置以外）</t>
    <phoneticPr fontId="10"/>
  </si>
  <si>
    <t>PV出力最適化（直流電力変換装置）</t>
    <phoneticPr fontId="10"/>
  </si>
  <si>
    <t>系列１</t>
  </si>
  <si>
    <t>系列１</t>
    <rPh sb="0" eb="2">
      <t>ケイレツ</t>
    </rPh>
    <phoneticPr fontId="10"/>
  </si>
  <si>
    <t>系列４</t>
    <rPh sb="0" eb="2">
      <t>ケイレツ</t>
    </rPh>
    <phoneticPr fontId="10"/>
  </si>
  <si>
    <t>系列３</t>
    <rPh sb="0" eb="2">
      <t>ケイレツ</t>
    </rPh>
    <phoneticPr fontId="10"/>
  </si>
  <si>
    <t>系列５</t>
    <rPh sb="0" eb="2">
      <t>ケイレツ</t>
    </rPh>
    <phoneticPr fontId="10"/>
  </si>
  <si>
    <t>機能性 PV の発電出力</t>
    <phoneticPr fontId="10"/>
  </si>
  <si>
    <t>マイクロインバーター</t>
    <phoneticPr fontId="10"/>
  </si>
  <si>
    <t>オプティマイザー＆パワコン</t>
    <phoneticPr fontId="10"/>
  </si>
  <si>
    <t>※1軒にマイクロインバーターとオプティマイザーの両方が設置されることはない</t>
    <rPh sb="2" eb="3">
      <t>ケン</t>
    </rPh>
    <rPh sb="24" eb="26">
      <t>リョウホウ</t>
    </rPh>
    <rPh sb="27" eb="29">
      <t>セッチ</t>
    </rPh>
    <phoneticPr fontId="10"/>
  </si>
  <si>
    <t>合計値（B）</t>
    <phoneticPr fontId="10"/>
  </si>
  <si>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11"/>
  </si>
  <si>
    <t>助成金交付申請様式一式</t>
    <rPh sb="0" eb="3">
      <t>ジョセイキン</t>
    </rPh>
    <rPh sb="3" eb="5">
      <t>コウフ</t>
    </rPh>
    <rPh sb="5" eb="7">
      <t>シンセイ</t>
    </rPh>
    <rPh sb="7" eb="11">
      <t>ヨウシキイッシキ</t>
    </rPh>
    <phoneticPr fontId="10"/>
  </si>
  <si>
    <r>
      <t>（注）本様式の他に、変更内容が確認できる書類を必ず添付すること（初期費用ゼロサービス契約の契約書</t>
    </r>
    <r>
      <rPr>
        <sz val="11"/>
        <color rgb="FFFF0000"/>
        <rFont val="ＭＳ Ｐ明朝"/>
        <family val="1"/>
        <charset val="128"/>
      </rPr>
      <t>、建物の登記事項証明書</t>
    </r>
    <r>
      <rPr>
        <sz val="11"/>
        <color theme="1"/>
        <rFont val="ＭＳ Ｐ明朝"/>
        <family val="1"/>
        <charset val="128"/>
      </rPr>
      <t>等）。</t>
    </r>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45" eb="48">
      <t>ケイヤクショ</t>
    </rPh>
    <rPh sb="49" eb="51">
      <t>タテモノ</t>
    </rPh>
    <rPh sb="52" eb="59">
      <t>トウキジ</t>
    </rPh>
    <rPh sb="59" eb="60">
      <t>トウ</t>
    </rPh>
    <phoneticPr fontId="18"/>
  </si>
  <si>
    <t>機能性PV別表６の出力</t>
    <rPh sb="0" eb="3">
      <t>キノウセイ</t>
    </rPh>
    <rPh sb="5" eb="7">
      <t>ベッピョウ</t>
    </rPh>
    <rPh sb="9" eb="11">
      <t>シュツリョク</t>
    </rPh>
    <phoneticPr fontId="10"/>
  </si>
  <si>
    <t>機能性PV別表７の出力</t>
    <rPh sb="0" eb="3">
      <t>キノウセイ</t>
    </rPh>
    <rPh sb="5" eb="7">
      <t>ベッピョウ</t>
    </rPh>
    <rPh sb="9" eb="11">
      <t>シュツリョク</t>
    </rPh>
    <phoneticPr fontId="10"/>
  </si>
  <si>
    <t>機能性PV別表８の出力</t>
    <rPh sb="0" eb="3">
      <t>キノウセイ</t>
    </rPh>
    <rPh sb="5" eb="7">
      <t>ベッピョウ</t>
    </rPh>
    <rPh sb="9" eb="11">
      <t>シュツリョク</t>
    </rPh>
    <phoneticPr fontId="10"/>
  </si>
  <si>
    <t>別表６</t>
    <rPh sb="0" eb="2">
      <t>ベッピョウ</t>
    </rPh>
    <phoneticPr fontId="10"/>
  </si>
  <si>
    <t>別表７又は８</t>
    <rPh sb="0" eb="2">
      <t>ベッピョウ</t>
    </rPh>
    <rPh sb="3" eb="4">
      <t>マタ</t>
    </rPh>
    <phoneticPr fontId="10"/>
  </si>
  <si>
    <t xml:space="preserve">⑩　 </t>
    <phoneticPr fontId="10"/>
  </si>
  <si>
    <t>⑦×8万+⑧×5万+⑨×2万+⑩×1万=⑪</t>
    <rPh sb="3" eb="4">
      <t>マン</t>
    </rPh>
    <rPh sb="8" eb="9">
      <t>マン</t>
    </rPh>
    <rPh sb="13" eb="14">
      <t>マン</t>
    </rPh>
    <phoneticPr fontId="10"/>
  </si>
  <si>
    <r>
      <t xml:space="preserve">⑤×⑥+⑪＝⑫
</t>
    </r>
    <r>
      <rPr>
        <sz val="7"/>
        <color theme="1"/>
        <rFont val="ＭＳ Ｐ明朝"/>
        <family val="1"/>
        <charset val="128"/>
      </rPr>
      <t>※または各要件の上限額</t>
    </r>
    <rPh sb="12" eb="15">
      <t>カクヨウケン</t>
    </rPh>
    <rPh sb="16" eb="19">
      <t>ジョウゲンガク</t>
    </rPh>
    <phoneticPr fontId="10"/>
  </si>
  <si>
    <t xml:space="preserve">⑬  </t>
    <phoneticPr fontId="10"/>
  </si>
  <si>
    <t xml:space="preserve">⑭        </t>
    <phoneticPr fontId="10"/>
  </si>
  <si>
    <t>⑫+⑮＝⑯</t>
    <phoneticPr fontId="10"/>
  </si>
  <si>
    <t>③,⑯
いずれか低い額</t>
    <rPh sb="8" eb="9">
      <t>ヒク</t>
    </rPh>
    <rPh sb="10" eb="11">
      <t>ガク</t>
    </rPh>
    <phoneticPr fontId="10"/>
  </si>
  <si>
    <t>⑬×⑭＝⑮</t>
    <phoneticPr fontId="10"/>
  </si>
  <si>
    <r>
      <t>（注）変更後の所有者に登記を変更済みの、</t>
    </r>
    <r>
      <rPr>
        <sz val="11"/>
        <color rgb="FFFF0000"/>
        <rFont val="ＭＳ Ｐ明朝"/>
        <family val="1"/>
        <charset val="128"/>
      </rPr>
      <t>建物の登記事項証明書（発行から３か月以内のもの）</t>
    </r>
    <r>
      <rPr>
        <sz val="11"/>
        <rFont val="ＭＳ Ｐ明朝"/>
        <family val="1"/>
        <charset val="128"/>
      </rPr>
      <t>を併せて提出すること。</t>
    </r>
    <rPh sb="11" eb="13">
      <t>トウキ</t>
    </rPh>
    <rPh sb="14" eb="16">
      <t>ヘンコウ</t>
    </rPh>
    <rPh sb="16" eb="17">
      <t>ズ</t>
    </rPh>
    <rPh sb="20" eb="22">
      <t>タテモノ</t>
    </rPh>
    <rPh sb="23" eb="25">
      <t>トウキ</t>
    </rPh>
    <rPh sb="25" eb="27">
      <t>ジコウ</t>
    </rPh>
    <rPh sb="27" eb="30">
      <t>ショウメイショ</t>
    </rPh>
    <rPh sb="31" eb="33">
      <t>ハッコウ</t>
    </rPh>
    <rPh sb="37" eb="38">
      <t>ゲツ</t>
    </rPh>
    <rPh sb="38" eb="40">
      <t>イナイ</t>
    </rPh>
    <rPh sb="45" eb="46">
      <t>アワ</t>
    </rPh>
    <phoneticPr fontId="10"/>
  </si>
  <si>
    <t>←下部の注意書きのとおり、住宅の登記事項証明書が必要です</t>
    <rPh sb="1" eb="3">
      <t>カブ</t>
    </rPh>
    <rPh sb="4" eb="7">
      <t>チュウイガ</t>
    </rPh>
    <rPh sb="13" eb="15">
      <t>ジュウタク</t>
    </rPh>
    <rPh sb="16" eb="18">
      <t>トウキ</t>
    </rPh>
    <rPh sb="18" eb="20">
      <t>ジコウ</t>
    </rPh>
    <rPh sb="20" eb="23">
      <t>ショウメイショ</t>
    </rPh>
    <rPh sb="24" eb="26">
      <t>ヒツヨウ</t>
    </rPh>
    <phoneticPr fontId="10"/>
  </si>
  <si>
    <t>　交付決定を受けた事業について、下記のとおり初期ゼロサービス契約を解除したいので、住宅用太陽光発電初期費用ゼロ促進の増強事業助成金交付要綱（令和５年４月14日付５都環公地温第260号 ）第20条第２項の規定に基づき、申請します。</t>
    <rPh sb="3" eb="5">
      <t>ケッテイ</t>
    </rPh>
    <rPh sb="16" eb="18">
      <t>カキ</t>
    </rPh>
    <rPh sb="22" eb="24">
      <t>ショキ</t>
    </rPh>
    <rPh sb="30" eb="32">
      <t>ケイヤク</t>
    </rPh>
    <rPh sb="33" eb="35">
      <t>カイジョ</t>
    </rPh>
    <rPh sb="96" eb="97">
      <t>ジョウ</t>
    </rPh>
    <rPh sb="97" eb="98">
      <t>ダイ</t>
    </rPh>
    <rPh sb="99" eb="100">
      <t>コウ</t>
    </rPh>
    <rPh sb="108" eb="110">
      <t>シンセイ</t>
    </rPh>
    <phoneticPr fontId="11"/>
  </si>
  <si>
    <t>※売却、譲渡、交換、貸与、担保提供の相手方のある場合は、それぞれの相手方、条件及び金額について記載すること。</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18"/>
  </si>
  <si>
    <t>　交付決定を受けた事業について、助成金を返還しましたので、住宅用太陽光発電初期費用ゼロ促進の増強事業助成金交付要綱（令和５年４月14日付５都環公地温第260号 ）第14条第３項の規定に基づき、報告します。</t>
    <rPh sb="1" eb="5">
      <t>コウフケッテイ</t>
    </rPh>
    <phoneticPr fontId="10"/>
  </si>
  <si>
    <t>小型（多角形、建材形）</t>
    <phoneticPr fontId="10"/>
  </si>
  <si>
    <t>PV出力最適化（直流電力変換装置）</t>
    <phoneticPr fontId="10"/>
  </si>
  <si>
    <t>PV出力最適化（直流電力変換装置以外）</t>
    <phoneticPr fontId="10"/>
  </si>
  <si>
    <t>防眩型（ガラスレス製品）</t>
    <phoneticPr fontId="10"/>
  </si>
  <si>
    <t>防眩型（ガラス製品）</t>
    <phoneticPr fontId="10"/>
  </si>
  <si>
    <t>軽量型（ガラスレス製品）</t>
    <phoneticPr fontId="10"/>
  </si>
  <si>
    <t>軽量型（ガラス製品）</t>
    <phoneticPr fontId="10"/>
  </si>
  <si>
    <t>建材一体型（屋根以外）</t>
    <phoneticPr fontId="10"/>
  </si>
  <si>
    <t>建材一体型（屋根）</t>
    <phoneticPr fontId="10"/>
  </si>
  <si>
    <t>小型（方形）</t>
    <phoneticPr fontId="10"/>
  </si>
  <si>
    <t>【別表3】</t>
    <phoneticPr fontId="10"/>
  </si>
  <si>
    <t>【別表4】</t>
    <phoneticPr fontId="10"/>
  </si>
  <si>
    <t>【別表6】</t>
  </si>
  <si>
    <t>【別表8】</t>
    <phoneticPr fontId="10"/>
  </si>
  <si>
    <t>【別表6】</t>
    <phoneticPr fontId="10"/>
  </si>
  <si>
    <t>【別表7】</t>
    <phoneticPr fontId="10"/>
  </si>
  <si>
    <t>系列2</t>
    <rPh sb="0" eb="2">
      <t>ケイレツ</t>
    </rPh>
    <phoneticPr fontId="10"/>
  </si>
  <si>
    <t>系列2</t>
    <phoneticPr fontId="10"/>
  </si>
  <si>
    <t>系列3</t>
    <phoneticPr fontId="10"/>
  </si>
  <si>
    <t>系列4</t>
    <phoneticPr fontId="10"/>
  </si>
  <si>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
　ただし、初期費用ゼロサービスの契約締結時点で、初期費用ゼロサービス契約期間内に住宅を売却することを前提として住宅を所有する事業者との契約の場合は、売却後の住宅所有者に助成金総額を一括で還元するものであることを誓約いたします。</t>
    <rPh sb="123" eb="125">
      <t>セイヤク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</si>
</sst>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yyyy&quot;年&quot;m&quot;月&quot;d&quot;日&quot;;@"/>
    <numFmt numFmtId="177" formatCode="#,##0_ "/>
    <numFmt numFmtId="178" formatCode="#,##0;&quot;▲ &quot;#,##0"/>
    <numFmt numFmtId="179" formatCode="#,##0_ ;[Red]\-#,##0\ "/>
    <numFmt numFmtId="180" formatCode="[$-411]ggge&quot;年&quot;m&quot;月&quot;d&quot;日&quot;;@"/>
    <numFmt numFmtId="181" formatCode="[&lt;=999]000;[&lt;=9999]000\-00;000\-0000"/>
    <numFmt numFmtId="182" formatCode="0&quot;か&quot;&quot;月&quot;"/>
    <numFmt numFmtId="183" formatCode="[&lt;=99999999]####\-####;\(00\)\ ####\-####"/>
    <numFmt numFmtId="184" formatCode="[$-411]ggge"/>
    <numFmt numFmtId="185" formatCode="[$-411]m"/>
    <numFmt numFmtId="186" formatCode="[$-411]d"/>
    <numFmt numFmtId="187" formatCode="#,##0.00_ "/>
    <numFmt numFmtId="188" formatCode="0.00_);[Red]\(0.00\)"/>
    <numFmt numFmtId="189" formatCode="#,##0_);[Red]\(#,##0\)"/>
    <numFmt numFmtId="194" formatCode="0.000_);[Red]\(0.000\)"/>
    <numFmt numFmtId="195" formatCode="0.00_ "/>
    <numFmt numFmtId="196" formatCode="#,##0.00_);[Red]\(#,##0.00\)"/>
    <numFmt numFmtId="197" formatCode="#,##0.000_);[Red]\(#,##0.000\)"/>
    <numFmt numFmtId="198" formatCode="#,##0.000_ "/>
  </numFmts>
  <fonts count="7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1"/>
      <name val="ＭＳ Ｐゴシック"/>
      <family val="3"/>
      <charset val="128"/>
    </font>
    <font>
      <sz val="12"/>
      <name val="Arial Unicode MS"/>
      <family val="3"/>
      <charset val="128"/>
    </font>
    <font>
      <sz val="16"/>
      <color theme="1"/>
      <name val="ＭＳ ゴシック"/>
      <family val="3"/>
      <charset val="128"/>
    </font>
    <font>
      <sz val="6"/>
      <name val="ＭＳ Ｐゴシック"/>
      <family val="2"/>
      <charset val="128"/>
      <scheme val="minor"/>
    </font>
    <font>
      <sz val="11"/>
      <name val="ＭＳ Ｐ明朝"/>
      <family val="1"/>
      <charset val="128"/>
    </font>
    <font>
      <sz val="11"/>
      <color indexed="8"/>
      <name val="ＭＳ Ｐ明朝"/>
      <family val="1"/>
      <charset val="128"/>
    </font>
    <font>
      <sz val="10.5"/>
      <color indexed="8"/>
      <name val="ＭＳ Ｐ明朝"/>
      <family val="1"/>
      <charset val="128"/>
    </font>
    <font>
      <b/>
      <u/>
      <sz val="11"/>
      <color rgb="FFC00000"/>
      <name val="ＭＳ Ｐ明朝"/>
      <family val="1"/>
      <charset val="128"/>
    </font>
    <font>
      <b/>
      <sz val="11"/>
      <color rgb="FFC00000"/>
      <name val="ＭＳ Ｐ明朝"/>
      <family val="1"/>
      <charset val="128"/>
    </font>
    <font>
      <sz val="12"/>
      <color indexed="8"/>
      <name val="ＭＳ Ｐ明朝"/>
      <family val="1"/>
      <charset val="128"/>
    </font>
    <font>
      <sz val="9"/>
      <color theme="1"/>
      <name val="ＭＳ Ｐ明朝"/>
      <family val="1"/>
      <charset val="128"/>
    </font>
    <font>
      <sz val="8"/>
      <color theme="1"/>
      <name val="ＭＳ Ｐ明朝"/>
      <family val="1"/>
      <charset val="128"/>
    </font>
    <font>
      <sz val="11"/>
      <color rgb="FF0070C0"/>
      <name val="ＭＳ Ｐ明朝"/>
      <family val="1"/>
      <charset val="128"/>
    </font>
    <font>
      <sz val="12"/>
      <name val="ＭＳ Ｐ明朝"/>
      <family val="1"/>
      <charset val="128"/>
    </font>
    <font>
      <b/>
      <sz val="11"/>
      <color theme="1"/>
      <name val="ＭＳ Ｐ明朝"/>
      <family val="1"/>
      <charset val="128"/>
    </font>
    <font>
      <sz val="16"/>
      <name val="ＭＳ Ｐ明朝"/>
      <family val="1"/>
      <charset val="128"/>
    </font>
    <font>
      <sz val="14"/>
      <name val="ＭＳ Ｐ明朝"/>
      <family val="1"/>
      <charset val="128"/>
    </font>
    <font>
      <sz val="13"/>
      <name val="ＭＳ Ｐ明朝"/>
      <family val="1"/>
      <charset val="128"/>
    </font>
    <font>
      <u/>
      <sz val="12.65"/>
      <color theme="10"/>
      <name val="ＭＳ Ｐゴシック"/>
      <family val="3"/>
      <charset val="128"/>
    </font>
    <font>
      <u/>
      <sz val="11"/>
      <color theme="10"/>
      <name val="ＭＳ Ｐゴシック"/>
      <family val="3"/>
      <charset val="128"/>
    </font>
    <font>
      <sz val="13"/>
      <color rgb="FF00B050"/>
      <name val="ＭＳ Ｐゴシック"/>
      <family val="3"/>
      <charset val="128"/>
    </font>
    <font>
      <sz val="10"/>
      <color rgb="FF000000"/>
      <name val="Times New Roman"/>
      <family val="1"/>
    </font>
    <font>
      <sz val="11"/>
      <color rgb="FF000000"/>
      <name val="ＭＳ Ｐ明朝"/>
      <family val="1"/>
      <charset val="128"/>
    </font>
    <font>
      <u/>
      <sz val="10"/>
      <color theme="10"/>
      <name val="Times New Roman"/>
      <family val="1"/>
    </font>
    <font>
      <sz val="14"/>
      <color indexed="8"/>
      <name val="ＭＳ Ｐ明朝"/>
      <family val="1"/>
      <charset val="128"/>
    </font>
    <font>
      <sz val="14"/>
      <color theme="1"/>
      <name val="ＭＳ Ｐ明朝"/>
      <family val="1"/>
      <charset val="128"/>
    </font>
    <font>
      <b/>
      <sz val="11"/>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sz val="15"/>
      <name val="ＭＳ Ｐ明朝"/>
      <family val="1"/>
      <charset val="128"/>
    </font>
    <font>
      <b/>
      <sz val="11"/>
      <color rgb="FFFF0000"/>
      <name val="ＭＳ Ｐ明朝"/>
      <family val="1"/>
      <charset val="128"/>
    </font>
    <font>
      <sz val="9"/>
      <color rgb="FFFF0000"/>
      <name val="ＭＳ Ｐ明朝"/>
      <family val="1"/>
      <charset val="128"/>
    </font>
    <font>
      <sz val="20"/>
      <color theme="1"/>
      <name val="ＭＳ Ｐ明朝"/>
      <family val="1"/>
      <charset val="128"/>
    </font>
    <font>
      <sz val="11"/>
      <color rgb="FFFF0000"/>
      <name val="ＭＳ Ｐ明朝"/>
      <family val="1"/>
      <charset val="128"/>
    </font>
    <font>
      <b/>
      <sz val="20"/>
      <color rgb="FFFF0000"/>
      <name val="ＭＳ Ｐ明朝"/>
      <family val="1"/>
      <charset val="128"/>
    </font>
    <font>
      <b/>
      <sz val="11"/>
      <name val="ＭＳ Ｐ明朝"/>
      <family val="1"/>
      <charset val="128"/>
    </font>
    <font>
      <b/>
      <sz val="9"/>
      <color rgb="FFFF0000"/>
      <name val="ＭＳ Ｐ明朝"/>
      <family val="1"/>
      <charset val="128"/>
    </font>
    <font>
      <b/>
      <sz val="15"/>
      <color theme="1"/>
      <name val="ＭＳ Ｐ明朝"/>
      <family val="1"/>
      <charset val="128"/>
    </font>
    <font>
      <sz val="11"/>
      <color indexed="0"/>
      <name val="ＭＳ Ｐ明朝"/>
      <family val="1"/>
      <charset val="128"/>
    </font>
    <font>
      <sz val="11"/>
      <color rgb="FF0070C0"/>
      <name val="ＭＳ Ｐゴシック"/>
      <family val="3"/>
      <charset val="128"/>
    </font>
    <font>
      <sz val="11"/>
      <color theme="4"/>
      <name val="ＭＳ Ｐゴシック"/>
      <family val="3"/>
      <charset val="128"/>
    </font>
    <font>
      <sz val="11"/>
      <color theme="4"/>
      <name val="ＭＳ Ｐ明朝"/>
      <family val="1"/>
      <charset val="128"/>
    </font>
    <font>
      <sz val="12"/>
      <color rgb="FF0070C0"/>
      <name val="ＭＳ Ｐ明朝"/>
      <family val="1"/>
      <charset val="128"/>
    </font>
    <font>
      <b/>
      <sz val="13"/>
      <color theme="1"/>
      <name val="ＭＳ Ｐ明朝"/>
      <family val="1"/>
      <charset val="128"/>
    </font>
    <font>
      <strike/>
      <sz val="11"/>
      <color rgb="FFFF0000"/>
      <name val="ＭＳ Ｐ明朝"/>
      <family val="1"/>
      <charset val="128"/>
    </font>
    <font>
      <vertAlign val="superscript"/>
      <sz val="11"/>
      <color theme="1"/>
      <name val="ＭＳ Ｐ明朝"/>
      <family val="1"/>
      <charset val="128"/>
    </font>
    <font>
      <u/>
      <sz val="11"/>
      <color theme="10"/>
      <name val="ＭＳ Ｐゴシック"/>
      <family val="3"/>
      <charset val="128"/>
      <scheme val="minor"/>
    </font>
    <font>
      <u/>
      <sz val="13"/>
      <color rgb="FF0070C0"/>
      <name val="ＭＳ Ｐ明朝"/>
      <family val="1"/>
      <charset val="128"/>
    </font>
    <font>
      <sz val="7"/>
      <color theme="1"/>
      <name val="ＭＳ Ｐ明朝"/>
      <family val="1"/>
      <charset val="128"/>
    </font>
    <font>
      <sz val="9"/>
      <color theme="0" tint="-0.34998626667073579"/>
      <name val="ＭＳ Ｐ明朝"/>
      <family val="1"/>
      <charset val="128"/>
    </font>
    <font>
      <sz val="9"/>
      <color indexed="81"/>
      <name val="MS P ゴシック"/>
      <family val="3"/>
      <charset val="128"/>
    </font>
    <font>
      <sz val="8"/>
      <color indexed="81"/>
      <name val="MS P ゴシック"/>
      <family val="3"/>
      <charset val="128"/>
    </font>
    <font>
      <sz val="11"/>
      <name val="ＭＳ Ｐゴシック"/>
      <family val="3"/>
      <charset val="128"/>
      <scheme val="minor"/>
    </font>
  </fonts>
  <fills count="12">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89">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32">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0" fontId="9" fillId="0" borderId="0">
      <alignment vertical="center"/>
    </xf>
    <xf numFmtId="0" fontId="16" fillId="0" borderId="0"/>
    <xf numFmtId="0" fontId="17"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6" fillId="0" borderId="0"/>
    <xf numFmtId="0" fontId="38" fillId="0" borderId="0" applyNumberFormat="0" applyFill="0" applyBorder="0" applyAlignment="0" applyProtection="0"/>
    <xf numFmtId="0" fontId="5" fillId="0" borderId="0">
      <alignment vertical="center"/>
    </xf>
    <xf numFmtId="0" fontId="1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64"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9">
    <xf numFmtId="0" fontId="0" fillId="0" borderId="0" xfId="0">
      <alignment vertical="center"/>
    </xf>
    <xf numFmtId="0" fontId="12" fillId="0" borderId="0" xfId="8" applyFont="1">
      <alignment vertical="center"/>
    </xf>
    <xf numFmtId="0" fontId="12" fillId="0" borderId="0" xfId="8" applyFont="1" applyAlignment="1">
      <alignment horizontal="center" vertical="center"/>
    </xf>
    <xf numFmtId="0" fontId="12" fillId="0" borderId="0" xfId="9" applyFont="1">
      <alignment vertical="center"/>
    </xf>
    <xf numFmtId="0" fontId="12" fillId="0" borderId="0" xfId="9" applyFont="1" applyAlignment="1">
      <alignment horizontal="center" vertical="center"/>
    </xf>
    <xf numFmtId="0" fontId="12" fillId="0" borderId="0" xfId="0" applyFont="1">
      <alignment vertical="center"/>
    </xf>
    <xf numFmtId="0" fontId="23" fillId="0" borderId="0" xfId="0" applyFont="1">
      <alignment vertical="center"/>
    </xf>
    <xf numFmtId="0" fontId="13" fillId="0" borderId="0" xfId="0" applyFont="1">
      <alignment vertical="center"/>
    </xf>
    <xf numFmtId="0" fontId="13" fillId="0" borderId="0" xfId="8" applyFont="1">
      <alignment vertical="center"/>
    </xf>
    <xf numFmtId="0" fontId="12" fillId="0" borderId="4" xfId="8" applyFont="1" applyBorder="1">
      <alignment vertical="center"/>
    </xf>
    <xf numFmtId="0" fontId="12" fillId="0" borderId="0" xfId="11" applyFont="1">
      <alignment vertical="center"/>
    </xf>
    <xf numFmtId="0" fontId="12" fillId="0" borderId="0" xfId="11" applyFont="1" applyAlignment="1">
      <alignment horizontal="center" vertical="center"/>
    </xf>
    <xf numFmtId="0" fontId="12" fillId="0" borderId="0" xfId="11" applyFont="1" applyAlignment="1">
      <alignment horizontal="left" vertical="center"/>
    </xf>
    <xf numFmtId="0" fontId="12" fillId="0" borderId="0" xfId="3" applyFont="1">
      <alignment vertical="center"/>
    </xf>
    <xf numFmtId="0" fontId="12" fillId="0" borderId="0" xfId="3" applyFont="1" applyAlignment="1">
      <alignment horizontal="center" vertical="center"/>
    </xf>
    <xf numFmtId="0" fontId="12" fillId="0" borderId="0" xfId="11" applyFont="1" applyAlignment="1">
      <alignment horizontal="right"/>
    </xf>
    <xf numFmtId="0" fontId="12" fillId="0" borderId="0" xfId="9" applyFont="1" applyAlignment="1">
      <alignment horizontal="left" vertical="center"/>
    </xf>
    <xf numFmtId="0" fontId="22" fillId="0" borderId="0" xfId="9" applyFont="1">
      <alignment vertical="center"/>
    </xf>
    <xf numFmtId="0" fontId="12" fillId="0" borderId="0" xfId="9" applyFont="1" applyAlignment="1">
      <alignment horizontal="right"/>
    </xf>
    <xf numFmtId="0" fontId="12" fillId="0" borderId="0" xfId="9" applyFont="1" applyAlignment="1">
      <alignment horizontal="right" vertical="center"/>
    </xf>
    <xf numFmtId="0" fontId="12" fillId="0" borderId="0" xfId="11" applyFont="1" applyAlignment="1">
      <alignment horizontal="right" vertical="center"/>
    </xf>
    <xf numFmtId="0" fontId="12" fillId="0" borderId="0" xfId="11" applyFont="1" applyAlignment="1"/>
    <xf numFmtId="0" fontId="30" fillId="0" borderId="0" xfId="3" applyFont="1" applyAlignment="1">
      <alignment horizontal="center" vertical="center"/>
    </xf>
    <xf numFmtId="0" fontId="19" fillId="0" borderId="0" xfId="3" applyFont="1">
      <alignment vertical="center"/>
    </xf>
    <xf numFmtId="0" fontId="31" fillId="0" borderId="0" xfId="3" applyFont="1" applyAlignment="1">
      <alignment horizontal="center" vertical="center"/>
    </xf>
    <xf numFmtId="0" fontId="32" fillId="5" borderId="14" xfId="3" applyFont="1" applyFill="1" applyBorder="1" applyAlignment="1">
      <alignment horizontal="left" vertical="center"/>
    </xf>
    <xf numFmtId="0" fontId="32" fillId="0" borderId="0" xfId="3" applyFont="1">
      <alignment vertical="center"/>
    </xf>
    <xf numFmtId="0" fontId="12" fillId="0" borderId="0" xfId="3" quotePrefix="1" applyFont="1">
      <alignment vertical="center"/>
    </xf>
    <xf numFmtId="0" fontId="40" fillId="0" borderId="0" xfId="3" applyFont="1" applyAlignment="1">
      <alignment horizontal="center" vertical="center"/>
    </xf>
    <xf numFmtId="0" fontId="41" fillId="0" borderId="0" xfId="3" applyFont="1">
      <alignment vertical="center"/>
    </xf>
    <xf numFmtId="0" fontId="13" fillId="0" borderId="0" xfId="3" applyFont="1" applyAlignment="1">
      <alignment horizontal="center" vertical="center"/>
    </xf>
    <xf numFmtId="0" fontId="20" fillId="0" borderId="0" xfId="3" applyFont="1">
      <alignment vertical="center"/>
    </xf>
    <xf numFmtId="0" fontId="24" fillId="0" borderId="0" xfId="3" applyFont="1">
      <alignment vertical="center"/>
    </xf>
    <xf numFmtId="0" fontId="13" fillId="0" borderId="0" xfId="3" applyFont="1">
      <alignment vertical="center"/>
    </xf>
    <xf numFmtId="0" fontId="42" fillId="0" borderId="0" xfId="13" applyFont="1" applyAlignment="1" applyProtection="1">
      <alignment vertical="center"/>
    </xf>
    <xf numFmtId="0" fontId="43" fillId="0" borderId="0" xfId="3" applyFont="1">
      <alignment vertical="center"/>
    </xf>
    <xf numFmtId="0" fontId="44" fillId="0" borderId="0" xfId="3" applyFont="1" applyAlignment="1">
      <alignment horizontal="left" vertical="center"/>
    </xf>
    <xf numFmtId="0" fontId="13" fillId="0" borderId="0" xfId="3" quotePrefix="1" applyFont="1">
      <alignment vertical="center"/>
    </xf>
    <xf numFmtId="0" fontId="13" fillId="0" borderId="0" xfId="3" applyFont="1" applyAlignment="1">
      <alignment horizontal="left" vertical="center"/>
    </xf>
    <xf numFmtId="0" fontId="45" fillId="0" borderId="0" xfId="3" applyFont="1">
      <alignment vertical="center"/>
    </xf>
    <xf numFmtId="0" fontId="29" fillId="0" borderId="0" xfId="3" applyFont="1">
      <alignment vertical="center"/>
    </xf>
    <xf numFmtId="0" fontId="20" fillId="0" borderId="0" xfId="3" applyFont="1" applyAlignment="1">
      <alignment vertical="center" wrapText="1"/>
    </xf>
    <xf numFmtId="0" fontId="12" fillId="0" borderId="0" xfId="3" applyFont="1" applyAlignment="1">
      <alignment vertical="top" wrapText="1"/>
    </xf>
    <xf numFmtId="0" fontId="12" fillId="0" borderId="10" xfId="3" applyFont="1" applyBorder="1">
      <alignment vertical="center"/>
    </xf>
    <xf numFmtId="0" fontId="12" fillId="2" borderId="12" xfId="3" applyFont="1" applyFill="1" applyBorder="1">
      <alignment vertical="center"/>
    </xf>
    <xf numFmtId="0" fontId="12" fillId="0" borderId="4" xfId="3" applyFont="1" applyBorder="1">
      <alignment vertical="center"/>
    </xf>
    <xf numFmtId="0" fontId="12" fillId="5" borderId="12" xfId="3" applyFont="1" applyFill="1" applyBorder="1">
      <alignment vertical="center"/>
    </xf>
    <xf numFmtId="0" fontId="20" fillId="0" borderId="7" xfId="3" applyFont="1" applyBorder="1">
      <alignment vertical="center"/>
    </xf>
    <xf numFmtId="0" fontId="12" fillId="7" borderId="12" xfId="3" applyFont="1" applyFill="1" applyBorder="1">
      <alignment vertical="center"/>
    </xf>
    <xf numFmtId="0" fontId="24" fillId="0" borderId="0" xfId="3" applyFont="1" applyAlignment="1">
      <alignment vertical="center" wrapText="1"/>
    </xf>
    <xf numFmtId="0" fontId="12" fillId="0" borderId="12" xfId="3" applyFont="1" applyBorder="1">
      <alignment vertical="center"/>
    </xf>
    <xf numFmtId="0" fontId="12" fillId="0" borderId="0" xfId="3" quotePrefix="1" applyFont="1" applyAlignment="1">
      <alignment horizontal="center" vertical="center"/>
    </xf>
    <xf numFmtId="0" fontId="12" fillId="0" borderId="0" xfId="3" applyFont="1" applyAlignment="1">
      <alignment vertical="center" wrapText="1"/>
    </xf>
    <xf numFmtId="0" fontId="13" fillId="0" borderId="0" xfId="3" applyFont="1" applyAlignment="1">
      <alignment vertical="center" wrapText="1"/>
    </xf>
    <xf numFmtId="0" fontId="44" fillId="0" borderId="0" xfId="3" applyFont="1">
      <alignment vertical="center"/>
    </xf>
    <xf numFmtId="0" fontId="12" fillId="0" borderId="0" xfId="3" applyFont="1" applyAlignment="1">
      <alignment vertical="top"/>
    </xf>
    <xf numFmtId="0" fontId="13" fillId="0" borderId="0" xfId="3" applyFont="1" applyAlignment="1">
      <alignment vertical="top"/>
    </xf>
    <xf numFmtId="0" fontId="19" fillId="0" borderId="0" xfId="2" applyFont="1">
      <alignment vertical="center"/>
    </xf>
    <xf numFmtId="0" fontId="12" fillId="5" borderId="12" xfId="2" applyFont="1" applyFill="1" applyBorder="1" applyAlignment="1" applyProtection="1">
      <alignment horizontal="left" vertical="center" wrapText="1" shrinkToFit="1"/>
      <protection locked="0"/>
    </xf>
    <xf numFmtId="0" fontId="12" fillId="2" borderId="12" xfId="2" applyFont="1" applyFill="1" applyBorder="1" applyAlignment="1" applyProtection="1">
      <alignment horizontal="left" vertical="center" wrapText="1" shrinkToFit="1"/>
      <protection locked="0"/>
    </xf>
    <xf numFmtId="181" fontId="12" fillId="2" borderId="12" xfId="2" applyNumberFormat="1" applyFont="1" applyFill="1" applyBorder="1" applyAlignment="1" applyProtection="1">
      <alignment horizontal="left" vertical="center" wrapText="1" shrinkToFit="1"/>
      <protection locked="0"/>
    </xf>
    <xf numFmtId="0" fontId="15" fillId="0" borderId="0" xfId="2" applyAlignment="1">
      <alignment vertical="center" wrapText="1"/>
    </xf>
    <xf numFmtId="0" fontId="15" fillId="0" borderId="0" xfId="2" applyAlignment="1">
      <alignment horizontal="center" vertical="center" wrapText="1"/>
    </xf>
    <xf numFmtId="0" fontId="15" fillId="0" borderId="0" xfId="2">
      <alignment vertical="center"/>
    </xf>
    <xf numFmtId="0" fontId="50" fillId="0" borderId="0" xfId="3" applyFont="1" applyAlignment="1">
      <alignment horizontal="center" vertical="center"/>
    </xf>
    <xf numFmtId="0" fontId="22" fillId="0" borderId="0" xfId="3" applyFont="1">
      <alignment vertical="center"/>
    </xf>
    <xf numFmtId="0" fontId="12" fillId="0" borderId="0" xfId="19" applyFont="1">
      <alignment vertical="center"/>
    </xf>
    <xf numFmtId="0" fontId="12" fillId="2" borderId="12" xfId="19" applyFont="1" applyFill="1" applyBorder="1">
      <alignment vertical="center"/>
    </xf>
    <xf numFmtId="0" fontId="12" fillId="0" borderId="0" xfId="3" applyFont="1" applyAlignment="1">
      <alignment horizontal="right" vertical="top"/>
    </xf>
    <xf numFmtId="0" fontId="12" fillId="0" borderId="0" xfId="2" applyFont="1" applyAlignment="1">
      <alignment vertical="top" wrapText="1"/>
    </xf>
    <xf numFmtId="0" fontId="12" fillId="0" borderId="0" xfId="2" applyFont="1" applyAlignment="1">
      <alignment vertical="center" wrapText="1"/>
    </xf>
    <xf numFmtId="0" fontId="12" fillId="0" borderId="0" xfId="2" applyFont="1">
      <alignment vertical="center"/>
    </xf>
    <xf numFmtId="0" fontId="12" fillId="0" borderId="0" xfId="2" applyFont="1" applyAlignment="1">
      <alignment vertical="top"/>
    </xf>
    <xf numFmtId="0" fontId="19" fillId="0" borderId="0" xfId="2" applyFont="1" applyAlignment="1">
      <alignment vertical="top"/>
    </xf>
    <xf numFmtId="0" fontId="12" fillId="0" borderId="0" xfId="3" applyFont="1" applyAlignment="1">
      <alignment horizontal="right" vertical="center"/>
    </xf>
    <xf numFmtId="0" fontId="12" fillId="3" borderId="0" xfId="2" applyFont="1" applyFill="1" applyAlignment="1">
      <alignment vertical="center" wrapText="1"/>
    </xf>
    <xf numFmtId="38" fontId="12" fillId="0" borderId="0" xfId="12" applyFont="1" applyFill="1" applyBorder="1" applyAlignment="1" applyProtection="1">
      <alignment horizontal="center" vertical="center"/>
    </xf>
    <xf numFmtId="38" fontId="25" fillId="0" borderId="0" xfId="12" applyFont="1" applyFill="1" applyBorder="1" applyAlignment="1" applyProtection="1">
      <alignment horizontal="center" vertical="center"/>
    </xf>
    <xf numFmtId="0" fontId="28" fillId="0" borderId="0" xfId="4" applyFont="1" applyAlignment="1">
      <alignment vertical="center"/>
    </xf>
    <xf numFmtId="0" fontId="19" fillId="0" borderId="0" xfId="4" applyFont="1" applyAlignment="1">
      <alignment horizontal="center" vertical="center" wrapText="1"/>
    </xf>
    <xf numFmtId="0" fontId="57" fillId="0" borderId="0" xfId="2" applyFont="1">
      <alignment vertical="center"/>
    </xf>
    <xf numFmtId="0" fontId="58" fillId="0" borderId="0" xfId="2" applyFont="1">
      <alignment vertical="center"/>
    </xf>
    <xf numFmtId="0" fontId="27" fillId="0" borderId="0" xfId="2" applyFont="1">
      <alignment vertical="center"/>
    </xf>
    <xf numFmtId="0" fontId="27" fillId="0" borderId="0" xfId="4" applyFont="1" applyAlignment="1">
      <alignment vertical="center" wrapText="1"/>
    </xf>
    <xf numFmtId="0" fontId="27" fillId="0" borderId="0" xfId="4" applyFont="1" applyAlignment="1">
      <alignment horizontal="left" vertical="center" wrapText="1"/>
    </xf>
    <xf numFmtId="0" fontId="59" fillId="0" borderId="0" xfId="2" applyFont="1">
      <alignment vertical="center"/>
    </xf>
    <xf numFmtId="0" fontId="59" fillId="0" borderId="0" xfId="4" applyFont="1" applyAlignment="1">
      <alignment horizontal="left" vertical="top" wrapText="1"/>
    </xf>
    <xf numFmtId="0" fontId="60" fillId="0" borderId="0" xfId="4" applyFont="1" applyAlignment="1">
      <alignment vertical="center"/>
    </xf>
    <xf numFmtId="0" fontId="35" fillId="0" borderId="5" xfId="14" applyFont="1" applyBorder="1" applyAlignment="1" applyProtection="1">
      <alignment vertical="center"/>
    </xf>
    <xf numFmtId="0" fontId="19" fillId="0" borderId="0" xfId="9" applyFont="1" applyAlignment="1">
      <alignment horizontal="left" vertical="top" wrapText="1"/>
    </xf>
    <xf numFmtId="0" fontId="19" fillId="0" borderId="0" xfId="11" applyFont="1" applyAlignment="1">
      <alignment horizontal="left" vertical="top" wrapText="1"/>
    </xf>
    <xf numFmtId="184" fontId="12" fillId="0" borderId="0" xfId="3" applyNumberFormat="1" applyFont="1" applyAlignment="1">
      <alignment horizontal="center" vertical="center"/>
    </xf>
    <xf numFmtId="185" fontId="12" fillId="0" borderId="0" xfId="3" applyNumberFormat="1" applyFont="1" applyAlignment="1">
      <alignment horizontal="center" vertical="center"/>
    </xf>
    <xf numFmtId="186" fontId="12" fillId="0" borderId="0" xfId="3" applyNumberFormat="1" applyFont="1" applyAlignment="1">
      <alignment horizontal="center" vertical="center"/>
    </xf>
    <xf numFmtId="0" fontId="48" fillId="0" borderId="0" xfId="3" applyFont="1">
      <alignment vertical="center"/>
    </xf>
    <xf numFmtId="38" fontId="12" fillId="0" borderId="22" xfId="12" applyFont="1" applyFill="1" applyBorder="1" applyAlignment="1" applyProtection="1">
      <alignment horizontal="center" vertical="center"/>
    </xf>
    <xf numFmtId="0" fontId="20" fillId="0" borderId="0" xfId="0" applyFont="1" applyAlignment="1">
      <alignment vertical="center" wrapText="1"/>
    </xf>
    <xf numFmtId="0" fontId="51" fillId="0" borderId="0" xfId="3" applyFont="1">
      <alignment vertical="center"/>
    </xf>
    <xf numFmtId="0" fontId="12" fillId="5" borderId="0" xfId="3" applyFont="1" applyFill="1">
      <alignment vertical="center"/>
    </xf>
    <xf numFmtId="0" fontId="65" fillId="0" borderId="12" xfId="13" applyFont="1" applyBorder="1" applyAlignment="1" applyProtection="1">
      <alignment vertical="center"/>
    </xf>
    <xf numFmtId="38" fontId="61" fillId="0" borderId="4" xfId="12" applyFont="1" applyFill="1" applyBorder="1" applyAlignment="1" applyProtection="1">
      <alignment horizontal="center" vertical="center"/>
    </xf>
    <xf numFmtId="0" fontId="12" fillId="7" borderId="12" xfId="2" applyFont="1" applyFill="1" applyBorder="1" applyAlignment="1" applyProtection="1">
      <alignment horizontal="left" vertical="center" wrapText="1" shrinkToFit="1"/>
      <protection locked="0"/>
    </xf>
    <xf numFmtId="0" fontId="51" fillId="0" borderId="0" xfId="3" applyFont="1" applyAlignment="1">
      <alignment vertical="top" wrapText="1"/>
    </xf>
    <xf numFmtId="0" fontId="19" fillId="0" borderId="0" xfId="3" applyFont="1" applyAlignment="1">
      <alignment vertical="top" wrapText="1"/>
    </xf>
    <xf numFmtId="0" fontId="12" fillId="0" borderId="0" xfId="3" applyFont="1" applyAlignment="1">
      <alignment horizontal="left" vertical="center"/>
    </xf>
    <xf numFmtId="0" fontId="15" fillId="5" borderId="12" xfId="2" applyFill="1" applyBorder="1" applyAlignment="1">
      <alignment horizontal="center" vertical="center" wrapText="1"/>
    </xf>
    <xf numFmtId="0" fontId="20" fillId="0" borderId="46" xfId="0" applyFont="1" applyBorder="1" applyAlignment="1">
      <alignment vertical="center" wrapText="1"/>
    </xf>
    <xf numFmtId="0" fontId="20" fillId="0" borderId="47" xfId="0" applyFont="1" applyBorder="1" applyAlignment="1">
      <alignment vertical="center" wrapText="1"/>
    </xf>
    <xf numFmtId="38" fontId="20" fillId="0" borderId="55" xfId="0" applyNumberFormat="1" applyFont="1" applyBorder="1" applyAlignment="1">
      <alignment vertical="center" wrapText="1"/>
    </xf>
    <xf numFmtId="38" fontId="0" fillId="0" borderId="46" xfId="1" applyFont="1" applyBorder="1" applyAlignment="1">
      <alignment horizontal="center" vertical="center" wrapText="1"/>
    </xf>
    <xf numFmtId="38" fontId="0" fillId="0" borderId="47" xfId="1" applyFont="1" applyBorder="1" applyAlignment="1">
      <alignment horizontal="center" vertical="center" wrapText="1"/>
    </xf>
    <xf numFmtId="0" fontId="0" fillId="0" borderId="47" xfId="1" applyNumberFormat="1" applyFont="1" applyBorder="1" applyAlignment="1">
      <alignment horizontal="center" vertical="center" wrapText="1"/>
    </xf>
    <xf numFmtId="188" fontId="0" fillId="0" borderId="47" xfId="1" applyNumberFormat="1" applyFont="1" applyBorder="1" applyAlignment="1">
      <alignment horizontal="center" vertical="center" wrapText="1"/>
    </xf>
    <xf numFmtId="188" fontId="15" fillId="0" borderId="47" xfId="2" applyNumberFormat="1" applyBorder="1" applyAlignment="1">
      <alignment horizontal="center" vertical="center" wrapText="1"/>
    </xf>
    <xf numFmtId="38" fontId="15" fillId="0" borderId="47" xfId="2" applyNumberFormat="1" applyBorder="1" applyAlignment="1">
      <alignment horizontal="center" vertical="center" wrapText="1"/>
    </xf>
    <xf numFmtId="38" fontId="15" fillId="0" borderId="55" xfId="2" applyNumberFormat="1" applyBorder="1" applyAlignment="1">
      <alignment horizontal="center" vertical="center" wrapText="1"/>
    </xf>
    <xf numFmtId="0" fontId="15" fillId="5" borderId="59" xfId="2" applyFill="1" applyBorder="1" applyAlignment="1">
      <alignment vertical="center" wrapText="1"/>
    </xf>
    <xf numFmtId="0" fontId="15" fillId="5" borderId="60" xfId="2" applyFill="1" applyBorder="1" applyAlignment="1">
      <alignment vertical="center" wrapText="1"/>
    </xf>
    <xf numFmtId="188" fontId="0" fillId="0" borderId="61" xfId="1" applyNumberFormat="1" applyFont="1" applyBorder="1" applyAlignment="1">
      <alignment horizontal="center" vertical="center" wrapText="1"/>
    </xf>
    <xf numFmtId="188" fontId="0" fillId="0" borderId="46" xfId="1" applyNumberFormat="1" applyFont="1" applyBorder="1" applyAlignment="1">
      <alignment horizontal="center" vertical="center" wrapText="1"/>
    </xf>
    <xf numFmtId="188" fontId="0" fillId="0" borderId="55" xfId="1" applyNumberFormat="1" applyFont="1" applyBorder="1" applyAlignment="1">
      <alignment horizontal="center" vertical="center" wrapText="1"/>
    </xf>
    <xf numFmtId="0" fontId="15" fillId="0" borderId="46" xfId="2" applyBorder="1" applyAlignment="1">
      <alignment horizontal="center" vertical="center" wrapText="1"/>
    </xf>
    <xf numFmtId="0" fontId="15" fillId="0" borderId="47" xfId="2" applyBorder="1" applyAlignment="1">
      <alignment horizontal="center" vertical="center" wrapText="1"/>
    </xf>
    <xf numFmtId="180" fontId="15" fillId="0" borderId="55" xfId="2" applyNumberFormat="1" applyBorder="1" applyAlignment="1">
      <alignment horizontal="center" vertical="center" wrapText="1"/>
    </xf>
    <xf numFmtId="0" fontId="15" fillId="0" borderId="67" xfId="2" applyBorder="1" applyAlignment="1">
      <alignment horizontal="center" vertical="center" wrapText="1"/>
    </xf>
    <xf numFmtId="183" fontId="15" fillId="0" borderId="55" xfId="2" applyNumberFormat="1" applyBorder="1" applyAlignment="1">
      <alignment horizontal="center" vertical="center" wrapText="1"/>
    </xf>
    <xf numFmtId="180" fontId="15" fillId="0" borderId="46" xfId="2" applyNumberFormat="1" applyBorder="1" applyAlignment="1">
      <alignment horizontal="center" vertical="center" wrapText="1"/>
    </xf>
    <xf numFmtId="181" fontId="15" fillId="0" borderId="47" xfId="2" applyNumberFormat="1" applyBorder="1" applyAlignment="1">
      <alignment horizontal="center" vertical="center" wrapText="1"/>
    </xf>
    <xf numFmtId="180" fontId="15" fillId="0" borderId="47" xfId="2" applyNumberFormat="1" applyBorder="1" applyAlignment="1">
      <alignment horizontal="center" vertical="center" wrapText="1"/>
    </xf>
    <xf numFmtId="180" fontId="15" fillId="0" borderId="61" xfId="2" applyNumberFormat="1" applyBorder="1" applyAlignment="1">
      <alignment horizontal="center" vertical="center" wrapText="1"/>
    </xf>
    <xf numFmtId="0" fontId="12" fillId="0" borderId="0" xfId="0" applyFont="1" applyAlignment="1">
      <alignment horizontal="center" vertical="center"/>
    </xf>
    <xf numFmtId="0" fontId="47" fillId="0" borderId="0" xfId="2" applyFont="1">
      <alignment vertical="center"/>
    </xf>
    <xf numFmtId="0" fontId="19" fillId="0" borderId="0" xfId="2" applyFont="1" applyAlignment="1">
      <alignment horizontal="left" vertical="center" wrapText="1"/>
    </xf>
    <xf numFmtId="0" fontId="12" fillId="0" borderId="3" xfId="2" applyFont="1" applyBorder="1" applyAlignment="1">
      <alignment horizontal="center" vertical="center"/>
    </xf>
    <xf numFmtId="0" fontId="48" fillId="0" borderId="0" xfId="2" applyFont="1">
      <alignment vertical="center"/>
    </xf>
    <xf numFmtId="0" fontId="12" fillId="0" borderId="3" xfId="2" applyFont="1" applyBorder="1" applyAlignment="1">
      <alignment horizontal="center" vertical="center" shrinkToFit="1"/>
    </xf>
    <xf numFmtId="0" fontId="12" fillId="0" borderId="1" xfId="2" applyFont="1" applyBorder="1" applyAlignment="1">
      <alignment horizontal="center" vertical="center" shrinkToFit="1"/>
    </xf>
    <xf numFmtId="0" fontId="48" fillId="0" borderId="0" xfId="0" applyFont="1">
      <alignment vertical="center"/>
    </xf>
    <xf numFmtId="180" fontId="19" fillId="2" borderId="12" xfId="2" applyNumberFormat="1" applyFont="1" applyFill="1" applyBorder="1" applyAlignment="1" applyProtection="1">
      <alignment horizontal="left" vertical="center" wrapText="1"/>
      <protection locked="0"/>
    </xf>
    <xf numFmtId="0" fontId="19" fillId="7" borderId="12" xfId="2" applyFont="1" applyFill="1" applyBorder="1" applyAlignment="1" applyProtection="1">
      <alignment horizontal="left" vertical="center" wrapText="1"/>
      <protection locked="0"/>
    </xf>
    <xf numFmtId="182" fontId="19" fillId="2" borderId="12" xfId="2" applyNumberFormat="1" applyFont="1" applyFill="1" applyBorder="1" applyAlignment="1" applyProtection="1">
      <alignment horizontal="left" vertical="center" wrapText="1"/>
      <protection locked="0"/>
    </xf>
    <xf numFmtId="0" fontId="19" fillId="0" borderId="0" xfId="2" applyFont="1" applyAlignment="1">
      <alignment horizontal="right" vertical="center"/>
    </xf>
    <xf numFmtId="0" fontId="12" fillId="0" borderId="0" xfId="0" applyFont="1" applyAlignment="1">
      <alignment vertical="center" wrapText="1"/>
    </xf>
    <xf numFmtId="0" fontId="29" fillId="0" borderId="0" xfId="8" applyFont="1">
      <alignment vertical="center"/>
    </xf>
    <xf numFmtId="0" fontId="25" fillId="0" borderId="0" xfId="8" applyFont="1">
      <alignment vertical="center"/>
    </xf>
    <xf numFmtId="0" fontId="12" fillId="0" borderId="0" xfId="0" applyFont="1" applyAlignment="1">
      <alignment horizontal="right" vertical="center"/>
    </xf>
    <xf numFmtId="0" fontId="53" fillId="0" borderId="0" xfId="0" applyFont="1">
      <alignment vertical="center"/>
    </xf>
    <xf numFmtId="0" fontId="12" fillId="0" borderId="5" xfId="8" applyFont="1" applyBorder="1" applyAlignment="1">
      <alignment horizontal="center" vertical="center"/>
    </xf>
    <xf numFmtId="0" fontId="25" fillId="0" borderId="0" xfId="8" applyFont="1" applyAlignment="1">
      <alignment vertical="center" wrapText="1"/>
    </xf>
    <xf numFmtId="0" fontId="25" fillId="0" borderId="0" xfId="8" applyFont="1" applyAlignment="1">
      <alignment vertical="center" shrinkToFit="1"/>
    </xf>
    <xf numFmtId="0" fontId="25" fillId="0" borderId="0" xfId="8" applyFont="1" applyAlignment="1">
      <alignment vertical="center" wrapText="1" shrinkToFit="1"/>
    </xf>
    <xf numFmtId="38" fontId="12" fillId="0" borderId="0" xfId="8" applyNumberFormat="1" applyFont="1">
      <alignment vertical="center"/>
    </xf>
    <xf numFmtId="38" fontId="29" fillId="0" borderId="0" xfId="8" applyNumberFormat="1" applyFont="1">
      <alignment vertical="center"/>
    </xf>
    <xf numFmtId="38" fontId="25" fillId="0" borderId="0" xfId="8" applyNumberFormat="1" applyFont="1">
      <alignment vertical="center"/>
    </xf>
    <xf numFmtId="0" fontId="12" fillId="0" borderId="0" xfId="8" applyFont="1" applyAlignment="1">
      <alignment horizontal="center" vertical="center" wrapText="1"/>
    </xf>
    <xf numFmtId="38" fontId="29" fillId="0" borderId="0" xfId="8" applyNumberFormat="1" applyFont="1" applyAlignment="1">
      <alignment horizontal="center" vertical="center"/>
    </xf>
    <xf numFmtId="188" fontId="55" fillId="0" borderId="0" xfId="8" applyNumberFormat="1" applyFont="1" applyAlignment="1">
      <alignment horizontal="center" vertical="center"/>
    </xf>
    <xf numFmtId="187" fontId="0" fillId="0" borderId="0" xfId="0" applyNumberFormat="1" applyAlignment="1">
      <alignment horizontal="center" vertical="center" shrinkToFit="1"/>
    </xf>
    <xf numFmtId="0" fontId="12" fillId="0" borderId="0" xfId="0" applyFont="1" applyAlignment="1">
      <alignment horizontal="left" vertical="center"/>
    </xf>
    <xf numFmtId="187" fontId="12" fillId="0" borderId="0" xfId="0" applyNumberFormat="1" applyFont="1" applyAlignment="1">
      <alignment horizontal="center" vertical="center" wrapText="1"/>
    </xf>
    <xf numFmtId="0" fontId="25" fillId="0" borderId="0" xfId="8" applyFont="1" applyAlignment="1">
      <alignment horizontal="center" vertical="center"/>
    </xf>
    <xf numFmtId="0" fontId="12" fillId="0" borderId="4" xfId="8" applyFont="1" applyBorder="1" applyAlignment="1">
      <alignment horizontal="center" vertical="center"/>
    </xf>
    <xf numFmtId="0" fontId="12" fillId="0" borderId="26" xfId="8" applyFont="1" applyBorder="1">
      <alignment vertical="center"/>
    </xf>
    <xf numFmtId="0" fontId="19" fillId="0" borderId="12" xfId="2" applyFont="1" applyBorder="1">
      <alignment vertical="center"/>
    </xf>
    <xf numFmtId="2" fontId="19" fillId="0" borderId="12" xfId="2" applyNumberFormat="1" applyFont="1" applyBorder="1">
      <alignment vertical="center"/>
    </xf>
    <xf numFmtId="38" fontId="19" fillId="0" borderId="12" xfId="12" applyFont="1" applyBorder="1" applyProtection="1">
      <alignment vertical="center"/>
    </xf>
    <xf numFmtId="0" fontId="12" fillId="0" borderId="34" xfId="8" applyFont="1" applyBorder="1" applyAlignment="1">
      <alignment horizontal="center" vertical="center"/>
    </xf>
    <xf numFmtId="0" fontId="25" fillId="0" borderId="0" xfId="8" applyFont="1" applyAlignment="1">
      <alignment horizontal="center" vertical="center" shrinkToFit="1"/>
    </xf>
    <xf numFmtId="0" fontId="20" fillId="0" borderId="0" xfId="0" applyFont="1" applyAlignment="1">
      <alignment vertical="top"/>
    </xf>
    <xf numFmtId="0" fontId="25" fillId="0" borderId="0" xfId="8" applyFont="1" applyAlignment="1">
      <alignment vertical="top" wrapText="1"/>
    </xf>
    <xf numFmtId="0" fontId="29" fillId="0" borderId="0" xfId="0" applyFont="1">
      <alignment vertical="center"/>
    </xf>
    <xf numFmtId="0" fontId="20" fillId="0" borderId="0" xfId="0" applyFont="1">
      <alignment vertical="center"/>
    </xf>
    <xf numFmtId="0" fontId="12" fillId="3" borderId="0" xfId="0" applyFont="1" applyFill="1">
      <alignment vertical="center"/>
    </xf>
    <xf numFmtId="0" fontId="12" fillId="3" borderId="0" xfId="0" applyFont="1" applyFill="1" applyAlignment="1">
      <alignment vertical="center" shrinkToFit="1"/>
    </xf>
    <xf numFmtId="0" fontId="12" fillId="0" borderId="25" xfId="9" applyFont="1" applyBorder="1">
      <alignment vertical="center"/>
    </xf>
    <xf numFmtId="0" fontId="12" fillId="0" borderId="29" xfId="9" applyFont="1" applyBorder="1" applyAlignment="1">
      <alignment vertical="center" wrapText="1"/>
    </xf>
    <xf numFmtId="0" fontId="12" fillId="0" borderId="29" xfId="9" applyFont="1" applyBorder="1">
      <alignment vertical="center"/>
    </xf>
    <xf numFmtId="0" fontId="12" fillId="0" borderId="33" xfId="9" applyFont="1" applyBorder="1" applyAlignment="1">
      <alignment vertical="center" wrapText="1"/>
    </xf>
    <xf numFmtId="0" fontId="12" fillId="0" borderId="0" xfId="9" applyFont="1" applyAlignment="1"/>
    <xf numFmtId="0" fontId="19" fillId="0" borderId="0" xfId="9" applyFont="1" applyAlignment="1">
      <alignment vertical="center" wrapText="1"/>
    </xf>
    <xf numFmtId="0" fontId="19" fillId="0" borderId="0" xfId="9" applyFont="1">
      <alignment vertical="center"/>
    </xf>
    <xf numFmtId="0" fontId="19" fillId="0" borderId="0" xfId="9" applyFont="1" applyAlignment="1"/>
    <xf numFmtId="0" fontId="19" fillId="0" borderId="0" xfId="9" applyFont="1" applyAlignment="1">
      <alignment horizontal="center" vertical="center"/>
    </xf>
    <xf numFmtId="0" fontId="62" fillId="0" borderId="0" xfId="9" applyFont="1" applyAlignment="1">
      <alignment vertical="center" wrapText="1"/>
    </xf>
    <xf numFmtId="0" fontId="62" fillId="0" borderId="0" xfId="9" applyFont="1">
      <alignment vertical="center"/>
    </xf>
    <xf numFmtId="0" fontId="12" fillId="0" borderId="0" xfId="9" applyFont="1" applyAlignment="1">
      <alignment horizontal="right" vertical="center" shrinkToFit="1"/>
    </xf>
    <xf numFmtId="0" fontId="19" fillId="0" borderId="0" xfId="9" applyFont="1" applyAlignment="1">
      <alignment horizontal="center" vertical="center" shrinkToFit="1"/>
    </xf>
    <xf numFmtId="0" fontId="12" fillId="0" borderId="0" xfId="9" applyFont="1" applyAlignment="1">
      <alignment horizontal="center" vertical="center" shrinkToFit="1"/>
    </xf>
    <xf numFmtId="0" fontId="12" fillId="0" borderId="0" xfId="9" applyFont="1" applyAlignment="1">
      <alignment vertical="center" shrinkToFit="1"/>
    </xf>
    <xf numFmtId="0" fontId="19" fillId="0" borderId="0" xfId="9" applyFont="1" applyAlignment="1">
      <alignment vertical="center" shrinkToFit="1"/>
    </xf>
    <xf numFmtId="0" fontId="19" fillId="0" borderId="0" xfId="9" applyFont="1" applyAlignment="1">
      <alignment vertical="top" wrapText="1"/>
    </xf>
    <xf numFmtId="0" fontId="12" fillId="0" borderId="36" xfId="0" applyFont="1" applyBorder="1" applyAlignment="1">
      <alignment horizontal="center" vertical="center"/>
    </xf>
    <xf numFmtId="0" fontId="26" fillId="0" borderId="0" xfId="8" applyFont="1" applyAlignment="1">
      <alignment horizontal="center" vertical="center" wrapText="1" shrinkToFit="1"/>
    </xf>
    <xf numFmtId="188" fontId="12" fillId="0" borderId="0" xfId="8" applyNumberFormat="1" applyFont="1" applyAlignment="1">
      <alignment horizontal="center" vertical="center"/>
    </xf>
    <xf numFmtId="38" fontId="12" fillId="0" borderId="0" xfId="8" applyNumberFormat="1" applyFont="1" applyAlignment="1">
      <alignment horizontal="left" vertical="center" shrinkToFit="1"/>
    </xf>
    <xf numFmtId="0" fontId="12"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5" xfId="8" applyFont="1" applyBorder="1" applyAlignment="1">
      <alignment horizontal="center" vertical="center" wrapText="1"/>
    </xf>
    <xf numFmtId="0" fontId="54" fillId="0" borderId="0" xfId="8" applyFont="1" applyAlignment="1">
      <alignment horizontal="right" vertical="center"/>
    </xf>
    <xf numFmtId="0" fontId="54" fillId="0" borderId="0" xfId="8" applyFont="1" applyAlignment="1">
      <alignment horizontal="center" vertical="center"/>
    </xf>
    <xf numFmtId="0" fontId="66" fillId="0" borderId="0" xfId="8" applyFont="1" applyAlignment="1">
      <alignment vertical="center" wrapText="1" shrinkToFit="1"/>
    </xf>
    <xf numFmtId="0" fontId="48" fillId="0" borderId="10" xfId="8" applyFont="1" applyBorder="1">
      <alignment vertical="center"/>
    </xf>
    <xf numFmtId="0" fontId="48" fillId="0" borderId="5" xfId="8" applyFont="1" applyBorder="1">
      <alignment vertical="center"/>
    </xf>
    <xf numFmtId="0" fontId="12" fillId="0" borderId="79" xfId="0" applyFont="1" applyBorder="1" applyAlignment="1">
      <alignment horizontal="center" vertical="center"/>
    </xf>
    <xf numFmtId="0" fontId="12" fillId="0" borderId="0" xfId="0" applyFont="1" applyAlignment="1">
      <alignment horizontal="center" vertical="center" textRotation="255"/>
    </xf>
    <xf numFmtId="0" fontId="20" fillId="0" borderId="0" xfId="0" applyFont="1" applyAlignment="1">
      <alignment horizontal="center" vertical="center"/>
    </xf>
    <xf numFmtId="0" fontId="12" fillId="0" borderId="0" xfId="0" applyFont="1" applyAlignment="1">
      <alignment horizontal="left" vertical="center" indent="1" shrinkToFit="1"/>
    </xf>
    <xf numFmtId="0" fontId="54" fillId="0" borderId="0" xfId="8" applyFont="1">
      <alignment vertical="center"/>
    </xf>
    <xf numFmtId="0" fontId="12" fillId="0" borderId="82" xfId="8" applyFont="1" applyBorder="1" applyAlignment="1">
      <alignment horizontal="left" vertical="center"/>
    </xf>
    <xf numFmtId="38" fontId="19" fillId="0" borderId="0" xfId="12" applyFont="1" applyBorder="1" applyProtection="1">
      <alignment vertical="center"/>
    </xf>
    <xf numFmtId="0" fontId="12" fillId="0" borderId="0" xfId="8" applyFont="1" applyAlignment="1">
      <alignment horizontal="right" vertical="center"/>
    </xf>
    <xf numFmtId="0" fontId="37" fillId="0" borderId="0" xfId="0" applyFont="1" applyAlignment="1">
      <alignment horizontal="right" vertical="center"/>
    </xf>
    <xf numFmtId="0" fontId="25" fillId="0" borderId="12" xfId="8"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25" fillId="0" borderId="12" xfId="8" applyFont="1" applyBorder="1" applyAlignment="1">
      <alignment horizontal="center" vertical="center"/>
    </xf>
    <xf numFmtId="0" fontId="25" fillId="7" borderId="12" xfId="8" applyFont="1" applyFill="1" applyBorder="1" applyAlignment="1">
      <alignment horizontal="right" vertical="center"/>
    </xf>
    <xf numFmtId="0" fontId="25" fillId="7" borderId="14" xfId="8" applyFont="1" applyFill="1" applyBorder="1" applyAlignment="1">
      <alignment horizontal="right" vertical="center"/>
    </xf>
    <xf numFmtId="0" fontId="25" fillId="6" borderId="12" xfId="8" applyFont="1" applyFill="1" applyBorder="1" applyAlignment="1">
      <alignment horizontal="center" vertical="center"/>
    </xf>
    <xf numFmtId="0" fontId="25" fillId="6" borderId="14" xfId="8" applyFont="1" applyFill="1" applyBorder="1" applyAlignment="1">
      <alignment horizontal="right" vertical="center"/>
    </xf>
    <xf numFmtId="0" fontId="25" fillId="9" borderId="12" xfId="8" applyFont="1" applyFill="1" applyBorder="1" applyAlignment="1">
      <alignment horizontal="center" vertical="center"/>
    </xf>
    <xf numFmtId="0" fontId="25" fillId="0" borderId="14" xfId="8" applyFont="1" applyBorder="1">
      <alignment vertical="center"/>
    </xf>
    <xf numFmtId="0" fontId="25" fillId="0" borderId="1" xfId="8" applyFont="1" applyBorder="1">
      <alignment vertical="center"/>
    </xf>
    <xf numFmtId="0" fontId="25" fillId="10" borderId="12" xfId="8" applyFont="1" applyFill="1" applyBorder="1" applyAlignment="1">
      <alignment horizontal="center" vertical="center"/>
    </xf>
    <xf numFmtId="0" fontId="25" fillId="0" borderId="0" xfId="8" applyFont="1" applyAlignment="1">
      <alignment horizontal="right" vertical="center"/>
    </xf>
    <xf numFmtId="0" fontId="25" fillId="0" borderId="0" xfId="8" applyFont="1" applyAlignment="1">
      <alignment horizontal="left" vertical="center"/>
    </xf>
    <xf numFmtId="0" fontId="49" fillId="0" borderId="0" xfId="8" applyFont="1">
      <alignment vertical="center"/>
    </xf>
    <xf numFmtId="0" fontId="67" fillId="0" borderId="0" xfId="8" applyFont="1" applyAlignment="1">
      <alignment horizontal="center" vertical="center"/>
    </xf>
    <xf numFmtId="0" fontId="12" fillId="0" borderId="0" xfId="2" applyFont="1" applyAlignment="1">
      <alignment horizontal="right" vertical="top"/>
    </xf>
    <xf numFmtId="0" fontId="25" fillId="10" borderId="14" xfId="8" applyFont="1" applyFill="1" applyBorder="1" applyAlignment="1">
      <alignment horizontal="right" vertical="center"/>
    </xf>
    <xf numFmtId="0" fontId="25" fillId="0" borderId="70" xfId="8" applyFont="1" applyBorder="1">
      <alignment vertical="center"/>
    </xf>
    <xf numFmtId="0" fontId="25" fillId="10" borderId="80" xfId="8" applyFont="1" applyFill="1" applyBorder="1">
      <alignment vertical="center"/>
    </xf>
    <xf numFmtId="0" fontId="25" fillId="7" borderId="75" xfId="8" applyFont="1" applyFill="1" applyBorder="1" applyAlignment="1">
      <alignment horizontal="right" vertical="center"/>
    </xf>
    <xf numFmtId="0" fontId="25" fillId="6" borderId="75" xfId="8" applyFont="1" applyFill="1" applyBorder="1" applyAlignment="1">
      <alignment horizontal="right" vertical="center"/>
    </xf>
    <xf numFmtId="0" fontId="25" fillId="0" borderId="71" xfId="8" applyFont="1" applyBorder="1">
      <alignment vertical="center"/>
    </xf>
    <xf numFmtId="0" fontId="25" fillId="0" borderId="76" xfId="8" applyFont="1" applyBorder="1">
      <alignment vertical="center"/>
    </xf>
    <xf numFmtId="2" fontId="25" fillId="6" borderId="75" xfId="8" applyNumberFormat="1" applyFont="1" applyFill="1" applyBorder="1">
      <alignment vertical="center"/>
    </xf>
    <xf numFmtId="0" fontId="70" fillId="0" borderId="0" xfId="25" applyFont="1">
      <alignment vertical="center"/>
    </xf>
    <xf numFmtId="0" fontId="12" fillId="0" borderId="3" xfId="0" applyFont="1" applyBorder="1" applyAlignment="1">
      <alignment horizontal="right" vertical="center"/>
    </xf>
    <xf numFmtId="0" fontId="25" fillId="9" borderId="1" xfId="8" applyFont="1" applyFill="1" applyBorder="1" applyAlignment="1">
      <alignment horizontal="right" vertical="center"/>
    </xf>
    <xf numFmtId="0" fontId="25" fillId="9" borderId="72" xfId="8" applyFont="1" applyFill="1" applyBorder="1" applyAlignment="1">
      <alignment horizontal="right" vertical="center"/>
    </xf>
    <xf numFmtId="0" fontId="0" fillId="0" borderId="12" xfId="0" applyBorder="1">
      <alignment vertical="center"/>
    </xf>
    <xf numFmtId="0" fontId="15" fillId="0" borderId="12" xfId="2" applyBorder="1">
      <alignment vertical="center"/>
    </xf>
    <xf numFmtId="0" fontId="70" fillId="0" borderId="12" xfId="25" applyFont="1" applyBorder="1">
      <alignment vertical="center"/>
    </xf>
    <xf numFmtId="0" fontId="25" fillId="11" borderId="12" xfId="8" applyFont="1" applyFill="1" applyBorder="1">
      <alignment vertical="center"/>
    </xf>
    <xf numFmtId="0" fontId="25" fillId="10" borderId="12" xfId="8" applyFont="1" applyFill="1" applyBorder="1">
      <alignment vertical="center"/>
    </xf>
    <xf numFmtId="0" fontId="25" fillId="10" borderId="14" xfId="8" applyFont="1" applyFill="1" applyBorder="1">
      <alignment vertical="center"/>
    </xf>
    <xf numFmtId="0" fontId="25" fillId="11" borderId="14" xfId="8" applyFont="1" applyFill="1" applyBorder="1">
      <alignment vertical="center"/>
    </xf>
    <xf numFmtId="0" fontId="25" fillId="10" borderId="74" xfId="8" applyFont="1" applyFill="1" applyBorder="1">
      <alignment vertical="center"/>
    </xf>
    <xf numFmtId="0" fontId="25" fillId="11" borderId="80" xfId="8" applyFont="1" applyFill="1" applyBorder="1">
      <alignment vertical="center"/>
    </xf>
    <xf numFmtId="0" fontId="39" fillId="6" borderId="0" xfId="3" applyFont="1" applyFill="1" applyAlignment="1">
      <alignment horizontal="center" vertical="center" wrapText="1"/>
    </xf>
    <xf numFmtId="0" fontId="40" fillId="6" borderId="0" xfId="3" applyFont="1" applyFill="1" applyAlignment="1">
      <alignment horizontal="center" vertical="center"/>
    </xf>
    <xf numFmtId="0" fontId="20" fillId="0" borderId="0" xfId="3" applyFont="1" applyAlignment="1">
      <alignment vertical="center" wrapText="1"/>
    </xf>
    <xf numFmtId="0" fontId="12" fillId="0" borderId="0" xfId="3" applyFont="1" applyAlignment="1">
      <alignment vertical="center" wrapText="1"/>
    </xf>
    <xf numFmtId="0" fontId="12" fillId="0" borderId="0" xfId="3" applyFont="1">
      <alignment vertical="center"/>
    </xf>
    <xf numFmtId="0" fontId="12" fillId="0" borderId="0" xfId="3" applyFont="1" applyAlignment="1">
      <alignment vertical="top"/>
    </xf>
    <xf numFmtId="0" fontId="15" fillId="5" borderId="52" xfId="2" applyFill="1" applyBorder="1" applyAlignment="1">
      <alignment horizontal="center" vertical="center" wrapText="1"/>
    </xf>
    <xf numFmtId="0" fontId="15" fillId="5" borderId="54" xfId="2" applyFill="1" applyBorder="1" applyAlignment="1">
      <alignment horizontal="center" vertical="center" wrapText="1"/>
    </xf>
    <xf numFmtId="0" fontId="15" fillId="5" borderId="62" xfId="2" applyFill="1" applyBorder="1" applyAlignment="1">
      <alignment horizontal="center" vertical="center" wrapText="1"/>
    </xf>
    <xf numFmtId="0" fontId="15" fillId="5" borderId="4" xfId="2" applyFill="1" applyBorder="1" applyAlignment="1">
      <alignment horizontal="center" vertical="center" wrapText="1"/>
    </xf>
    <xf numFmtId="0" fontId="15" fillId="5" borderId="63" xfId="2" applyFill="1" applyBorder="1" applyAlignment="1">
      <alignment horizontal="center" vertical="center" wrapText="1"/>
    </xf>
    <xf numFmtId="0" fontId="15" fillId="5" borderId="59" xfId="2" applyFill="1" applyBorder="1" applyAlignment="1">
      <alignment horizontal="center" vertical="center" wrapText="1"/>
    </xf>
    <xf numFmtId="0" fontId="15" fillId="5" borderId="60" xfId="2" applyFill="1" applyBorder="1" applyAlignment="1">
      <alignment horizontal="center" vertical="center" wrapText="1"/>
    </xf>
    <xf numFmtId="0" fontId="15" fillId="5" borderId="42" xfId="2" applyFill="1" applyBorder="1" applyAlignment="1">
      <alignment horizontal="center" vertical="center" wrapText="1"/>
    </xf>
    <xf numFmtId="0" fontId="15" fillId="5" borderId="43" xfId="2" applyFill="1" applyBorder="1" applyAlignment="1">
      <alignment horizontal="center" vertical="center" wrapText="1"/>
    </xf>
    <xf numFmtId="0" fontId="15" fillId="5" borderId="53" xfId="2" applyFill="1" applyBorder="1" applyAlignment="1">
      <alignment horizontal="center" vertical="center" wrapText="1"/>
    </xf>
    <xf numFmtId="0" fontId="15" fillId="5" borderId="12" xfId="2" applyFill="1" applyBorder="1" applyAlignment="1">
      <alignment horizontal="center" vertical="center" wrapText="1"/>
    </xf>
    <xf numFmtId="0" fontId="15" fillId="5" borderId="14" xfId="2" applyFill="1" applyBorder="1" applyAlignment="1">
      <alignment horizontal="center" vertical="center" wrapText="1"/>
    </xf>
    <xf numFmtId="0" fontId="15" fillId="5" borderId="15" xfId="2" applyFill="1" applyBorder="1" applyAlignment="1">
      <alignment horizontal="center" vertical="center" wrapText="1"/>
    </xf>
    <xf numFmtId="0" fontId="15" fillId="5" borderId="13" xfId="2" applyFill="1" applyBorder="1" applyAlignment="1">
      <alignment horizontal="center" vertical="center" wrapText="1"/>
    </xf>
    <xf numFmtId="0" fontId="15" fillId="5" borderId="3" xfId="2" applyFill="1" applyBorder="1" applyAlignment="1">
      <alignment horizontal="center" vertical="center" wrapText="1"/>
    </xf>
    <xf numFmtId="0" fontId="15" fillId="5" borderId="68" xfId="2" applyFill="1" applyBorder="1" applyAlignment="1">
      <alignment horizontal="center" vertical="center" wrapText="1"/>
    </xf>
    <xf numFmtId="0" fontId="15" fillId="5" borderId="45" xfId="2" applyFill="1" applyBorder="1" applyAlignment="1">
      <alignment horizontal="center" vertical="center" wrapText="1"/>
    </xf>
    <xf numFmtId="0" fontId="15" fillId="5" borderId="69" xfId="2" applyFill="1" applyBorder="1" applyAlignment="1">
      <alignment horizontal="center" vertical="center" wrapText="1"/>
    </xf>
    <xf numFmtId="0" fontId="15" fillId="5" borderId="44" xfId="2" applyFill="1" applyBorder="1" applyAlignment="1">
      <alignment horizontal="center" vertical="center" wrapText="1"/>
    </xf>
    <xf numFmtId="0" fontId="15" fillId="5" borderId="66" xfId="2" applyFill="1" applyBorder="1" applyAlignment="1">
      <alignment horizontal="center" vertical="center" wrapText="1"/>
    </xf>
    <xf numFmtId="0" fontId="15" fillId="5" borderId="2" xfId="2" applyFill="1" applyBorder="1" applyAlignment="1">
      <alignment horizontal="center" vertical="center" wrapText="1"/>
    </xf>
    <xf numFmtId="0" fontId="15" fillId="5" borderId="64" xfId="2" applyFill="1" applyBorder="1" applyAlignment="1">
      <alignment horizontal="center" vertical="center" wrapText="1"/>
    </xf>
    <xf numFmtId="0" fontId="15" fillId="5" borderId="65" xfId="2" applyFill="1" applyBorder="1" applyAlignment="1">
      <alignment horizontal="center" vertical="center" wrapText="1"/>
    </xf>
    <xf numFmtId="0" fontId="15" fillId="5" borderId="56" xfId="2" applyFill="1" applyBorder="1" applyAlignment="1">
      <alignment horizontal="center" vertical="center" wrapText="1"/>
    </xf>
    <xf numFmtId="0" fontId="15" fillId="5" borderId="58" xfId="2" applyFill="1" applyBorder="1" applyAlignment="1">
      <alignment horizontal="center" vertical="center" wrapText="1"/>
    </xf>
    <xf numFmtId="0" fontId="15" fillId="5" borderId="57" xfId="2"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12" fillId="0" borderId="12" xfId="2" applyFont="1" applyBorder="1" applyAlignment="1">
      <alignment horizontal="center" vertical="center" wrapText="1"/>
    </xf>
    <xf numFmtId="0" fontId="12" fillId="0" borderId="12" xfId="2" applyFont="1" applyBorder="1" applyAlignment="1">
      <alignment horizontal="center" vertical="center"/>
    </xf>
    <xf numFmtId="0" fontId="19" fillId="0" borderId="12" xfId="2" applyFont="1" applyBorder="1" applyAlignment="1">
      <alignment horizontal="center" vertical="center"/>
    </xf>
    <xf numFmtId="0" fontId="12" fillId="0" borderId="14" xfId="2" applyFont="1" applyBorder="1" applyAlignment="1">
      <alignment horizontal="center" vertical="center" textRotation="255"/>
    </xf>
    <xf numFmtId="0" fontId="12" fillId="0" borderId="15" xfId="2" applyFont="1" applyBorder="1" applyAlignment="1">
      <alignment horizontal="center" vertical="center" textRotation="255"/>
    </xf>
    <xf numFmtId="0" fontId="12" fillId="0" borderId="14" xfId="2" applyFont="1" applyBorder="1" applyAlignment="1">
      <alignment horizontal="center" vertical="center"/>
    </xf>
    <xf numFmtId="0" fontId="12" fillId="0" borderId="13"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2"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19" fillId="0" borderId="12" xfId="2" applyFont="1" applyBorder="1" applyAlignment="1">
      <alignment horizontal="center" vertical="center" wrapText="1"/>
    </xf>
    <xf numFmtId="0" fontId="25" fillId="10" borderId="12" xfId="8" applyFont="1" applyFill="1" applyBorder="1" applyAlignment="1">
      <alignment horizontal="center" vertical="center"/>
    </xf>
    <xf numFmtId="0" fontId="12" fillId="0" borderId="30" xfId="8" applyFont="1" applyBorder="1" applyAlignment="1">
      <alignment horizontal="center" vertical="center"/>
    </xf>
    <xf numFmtId="0" fontId="12" fillId="0" borderId="31" xfId="8" applyFont="1" applyBorder="1" applyAlignment="1">
      <alignment horizontal="center" vertical="center"/>
    </xf>
    <xf numFmtId="196" fontId="12" fillId="5" borderId="30" xfId="12" applyNumberFormat="1" applyFont="1" applyFill="1" applyBorder="1" applyAlignment="1" applyProtection="1">
      <alignment horizontal="center" vertical="center"/>
    </xf>
    <xf numFmtId="0" fontId="12" fillId="5" borderId="30" xfId="12" applyNumberFormat="1" applyFont="1" applyFill="1" applyBorder="1" applyAlignment="1" applyProtection="1">
      <alignment horizontal="center" vertical="center"/>
    </xf>
    <xf numFmtId="0" fontId="12" fillId="0" borderId="30" xfId="8" applyFont="1" applyBorder="1">
      <alignment vertical="center"/>
    </xf>
    <xf numFmtId="0" fontId="12" fillId="0" borderId="12" xfId="8" applyFont="1" applyBorder="1" applyAlignment="1">
      <alignment horizontal="center" vertical="center" wrapText="1"/>
    </xf>
    <xf numFmtId="196" fontId="12" fillId="8" borderId="12" xfId="8" applyNumberFormat="1" applyFont="1" applyFill="1" applyBorder="1" applyAlignment="1">
      <alignment horizontal="right" vertical="center"/>
    </xf>
    <xf numFmtId="196" fontId="12" fillId="8" borderId="3" xfId="8" applyNumberFormat="1" applyFont="1" applyFill="1" applyBorder="1" applyAlignment="1">
      <alignment horizontal="right" vertical="center"/>
    </xf>
    <xf numFmtId="38" fontId="12" fillId="0" borderId="2" xfId="8" applyNumberFormat="1" applyFont="1" applyBorder="1" applyAlignment="1">
      <alignment horizontal="center" vertical="center"/>
    </xf>
    <xf numFmtId="38" fontId="12" fillId="0" borderId="12" xfId="8" applyNumberFormat="1" applyFont="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4" xfId="0" applyFont="1" applyFill="1" applyBorder="1" applyAlignment="1" applyProtection="1">
      <alignment horizontal="left" vertical="center" wrapText="1"/>
      <protection locked="0"/>
    </xf>
    <xf numFmtId="0" fontId="14" fillId="7"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0" borderId="4" xfId="0" applyFont="1" applyBorder="1" applyAlignment="1">
      <alignment horizontal="center" vertical="center"/>
    </xf>
    <xf numFmtId="0" fontId="12" fillId="0" borderId="77" xfId="0" applyFont="1" applyBorder="1" applyAlignment="1">
      <alignment horizontal="center" vertical="center"/>
    </xf>
    <xf numFmtId="0" fontId="12" fillId="0" borderId="2" xfId="0" applyFont="1" applyBorder="1" applyAlignment="1">
      <alignment horizontal="center" vertical="center"/>
    </xf>
    <xf numFmtId="196" fontId="12" fillId="8" borderId="1" xfId="12" applyNumberFormat="1" applyFont="1" applyFill="1" applyBorder="1" applyAlignment="1" applyProtection="1">
      <alignment horizontal="right" vertical="center"/>
    </xf>
    <xf numFmtId="196" fontId="12" fillId="8" borderId="5" xfId="12" applyNumberFormat="1" applyFont="1" applyFill="1" applyBorder="1" applyAlignment="1" applyProtection="1">
      <alignment horizontal="right"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2" borderId="1" xfId="0" applyFont="1" applyFill="1" applyBorder="1" applyAlignment="1" applyProtection="1">
      <alignment horizontal="right" vertical="center"/>
      <protection locked="0"/>
    </xf>
    <xf numFmtId="0" fontId="12" fillId="2" borderId="5" xfId="0" applyFont="1" applyFill="1" applyBorder="1" applyAlignment="1" applyProtection="1">
      <alignment horizontal="right" vertical="center"/>
      <protection locked="0"/>
    </xf>
    <xf numFmtId="0" fontId="12" fillId="0" borderId="12" xfId="0" applyFont="1" applyBorder="1" applyAlignment="1">
      <alignment horizontal="center" vertical="center"/>
    </xf>
    <xf numFmtId="0" fontId="12" fillId="0" borderId="0" xfId="0" applyFont="1" applyAlignment="1">
      <alignment horizontal="center" vertical="top"/>
    </xf>
    <xf numFmtId="0" fontId="25" fillId="7" borderId="3" xfId="8" applyFont="1" applyFill="1" applyBorder="1" applyAlignment="1">
      <alignment horizontal="center" vertical="center"/>
    </xf>
    <xf numFmtId="0" fontId="25" fillId="7" borderId="4" xfId="8" applyFont="1" applyFill="1" applyBorder="1" applyAlignment="1">
      <alignment horizontal="center" vertical="center"/>
    </xf>
    <xf numFmtId="0" fontId="25" fillId="7" borderId="2" xfId="8" applyFont="1" applyFill="1" applyBorder="1" applyAlignment="1">
      <alignment horizontal="center" vertical="center"/>
    </xf>
    <xf numFmtId="187" fontId="12" fillId="8" borderId="1" xfId="12" applyNumberFormat="1" applyFont="1" applyFill="1" applyBorder="1" applyAlignment="1" applyProtection="1">
      <alignment horizontal="right" vertical="center"/>
    </xf>
    <xf numFmtId="187" fontId="12" fillId="8" borderId="5" xfId="12" applyNumberFormat="1" applyFont="1" applyFill="1" applyBorder="1" applyAlignment="1" applyProtection="1">
      <alignment horizontal="right" vertical="center"/>
    </xf>
    <xf numFmtId="0" fontId="12" fillId="0" borderId="12" xfId="8" applyFont="1" applyBorder="1" applyAlignment="1">
      <alignment horizontal="center" vertical="center"/>
    </xf>
    <xf numFmtId="187" fontId="12" fillId="8" borderId="12" xfId="12" applyNumberFormat="1" applyFont="1" applyFill="1" applyBorder="1" applyAlignment="1" applyProtection="1">
      <alignment horizontal="right" vertical="center"/>
    </xf>
    <xf numFmtId="187" fontId="12" fillId="8" borderId="3" xfId="12" applyNumberFormat="1" applyFont="1" applyFill="1" applyBorder="1" applyAlignment="1" applyProtection="1">
      <alignment horizontal="right" vertical="center"/>
    </xf>
    <xf numFmtId="196" fontId="12" fillId="8" borderId="12" xfId="12" applyNumberFormat="1" applyFont="1" applyFill="1" applyBorder="1" applyAlignment="1" applyProtection="1">
      <alignment horizontal="right" vertical="center"/>
    </xf>
    <xf numFmtId="196" fontId="12" fillId="8" borderId="3" xfId="12" applyNumberFormat="1" applyFont="1" applyFill="1" applyBorder="1" applyAlignment="1" applyProtection="1">
      <alignment horizontal="right" vertical="center"/>
    </xf>
    <xf numFmtId="0" fontId="12" fillId="0" borderId="29" xfId="8" applyFont="1" applyBorder="1" applyAlignment="1">
      <alignment horizontal="center" vertical="center"/>
    </xf>
    <xf numFmtId="38" fontId="12" fillId="5" borderId="29" xfId="12" applyFont="1" applyFill="1" applyBorder="1" applyAlignment="1" applyProtection="1">
      <alignment horizontal="center" vertical="center"/>
    </xf>
    <xf numFmtId="38" fontId="12" fillId="5" borderId="30" xfId="12" applyFont="1" applyFill="1" applyBorder="1" applyAlignment="1" applyProtection="1">
      <alignment horizontal="center" vertical="center"/>
    </xf>
    <xf numFmtId="0" fontId="12" fillId="0" borderId="30" xfId="8" applyFont="1" applyBorder="1" applyAlignment="1">
      <alignment horizontal="left" vertical="center"/>
    </xf>
    <xf numFmtId="0" fontId="12" fillId="0" borderId="3" xfId="8" applyFont="1" applyBorder="1" applyAlignment="1">
      <alignment horizontal="center" vertical="center" wrapText="1"/>
    </xf>
    <xf numFmtId="0" fontId="12" fillId="0" borderId="4" xfId="8" applyFont="1" applyBorder="1" applyAlignment="1">
      <alignment horizontal="center" vertical="center"/>
    </xf>
    <xf numFmtId="0" fontId="12" fillId="0" borderId="2" xfId="8" applyFont="1" applyBorder="1" applyAlignment="1">
      <alignment horizontal="center" vertical="center"/>
    </xf>
    <xf numFmtId="38" fontId="12" fillId="2" borderId="3" xfId="12" applyFont="1" applyFill="1" applyBorder="1" applyAlignment="1" applyProtection="1">
      <alignment horizontal="center" vertical="center"/>
      <protection locked="0"/>
    </xf>
    <xf numFmtId="38" fontId="12" fillId="2" borderId="4" xfId="12" applyFont="1" applyFill="1" applyBorder="1" applyAlignment="1" applyProtection="1">
      <alignment horizontal="center" vertical="center"/>
      <protection locked="0"/>
    </xf>
    <xf numFmtId="0" fontId="12" fillId="0" borderId="3" xfId="8" applyFont="1" applyBorder="1" applyAlignment="1">
      <alignment horizontal="center" vertical="center"/>
    </xf>
    <xf numFmtId="2" fontId="55" fillId="8" borderId="75" xfId="8" applyNumberFormat="1" applyFont="1" applyFill="1" applyBorder="1" applyAlignment="1">
      <alignment horizontal="right" vertical="center"/>
    </xf>
    <xf numFmtId="2" fontId="55" fillId="8" borderId="72" xfId="8" applyNumberFormat="1" applyFont="1" applyFill="1" applyBorder="1" applyAlignment="1">
      <alignment horizontal="right" vertical="center"/>
    </xf>
    <xf numFmtId="0" fontId="12" fillId="0" borderId="74" xfId="8" applyFont="1" applyBorder="1" applyAlignment="1">
      <alignment horizontal="center" vertical="center" wrapText="1"/>
    </xf>
    <xf numFmtId="0" fontId="12" fillId="0" borderId="75" xfId="8" applyFont="1" applyBorder="1" applyAlignment="1">
      <alignment horizontal="center" vertical="center" wrapText="1"/>
    </xf>
    <xf numFmtId="38" fontId="12" fillId="0" borderId="76" xfId="8" applyNumberFormat="1" applyFont="1" applyBorder="1">
      <alignment vertical="center"/>
    </xf>
    <xf numFmtId="38" fontId="12" fillId="0" borderId="80" xfId="8" applyNumberFormat="1" applyFont="1" applyBorder="1">
      <alignment vertical="center"/>
    </xf>
    <xf numFmtId="0" fontId="12" fillId="0" borderId="10" xfId="0" applyFont="1" applyBorder="1" applyAlignment="1">
      <alignment horizontal="center" vertical="center"/>
    </xf>
    <xf numFmtId="198" fontId="12" fillId="8" borderId="12" xfId="0" applyNumberFormat="1" applyFont="1" applyFill="1" applyBorder="1" applyAlignment="1">
      <alignment horizontal="right" vertical="center"/>
    </xf>
    <xf numFmtId="198" fontId="12" fillId="8" borderId="3" xfId="0" applyNumberFormat="1" applyFont="1" applyFill="1" applyBorder="1" applyAlignment="1">
      <alignment horizontal="right" vertical="center"/>
    </xf>
    <xf numFmtId="177" fontId="12" fillId="8" borderId="1" xfId="12" applyNumberFormat="1" applyFont="1" applyFill="1" applyBorder="1" applyAlignment="1" applyProtection="1">
      <alignment horizontal="right" vertical="center"/>
    </xf>
    <xf numFmtId="177" fontId="12" fillId="8" borderId="5" xfId="12" applyNumberFormat="1" applyFont="1" applyFill="1" applyBorder="1" applyAlignment="1" applyProtection="1">
      <alignment horizontal="right" vertical="center"/>
    </xf>
    <xf numFmtId="177" fontId="12" fillId="8" borderId="12" xfId="12" applyNumberFormat="1" applyFont="1" applyFill="1" applyBorder="1" applyAlignment="1" applyProtection="1">
      <alignment horizontal="right" vertical="center"/>
    </xf>
    <xf numFmtId="177" fontId="12" fillId="8" borderId="3" xfId="12" applyNumberFormat="1" applyFont="1" applyFill="1" applyBorder="1" applyAlignment="1" applyProtection="1">
      <alignment horizontal="right" vertical="center"/>
    </xf>
    <xf numFmtId="197" fontId="12" fillId="8" borderId="12" xfId="0" applyNumberFormat="1" applyFont="1" applyFill="1" applyBorder="1" applyAlignment="1">
      <alignment horizontal="right" vertical="center"/>
    </xf>
    <xf numFmtId="197" fontId="12" fillId="8" borderId="3" xfId="0" applyNumberFormat="1" applyFont="1" applyFill="1" applyBorder="1" applyAlignment="1">
      <alignment horizontal="right" vertical="center"/>
    </xf>
    <xf numFmtId="189" fontId="12" fillId="8" borderId="1" xfId="12" applyNumberFormat="1" applyFont="1" applyFill="1" applyBorder="1" applyAlignment="1" applyProtection="1">
      <alignment horizontal="right" vertical="center"/>
    </xf>
    <xf numFmtId="189" fontId="12" fillId="8" borderId="5" xfId="12" applyNumberFormat="1" applyFont="1" applyFill="1" applyBorder="1" applyAlignment="1" applyProtection="1">
      <alignment horizontal="right" vertical="center"/>
    </xf>
    <xf numFmtId="189" fontId="12" fillId="8" borderId="12" xfId="12" applyNumberFormat="1" applyFont="1" applyFill="1" applyBorder="1" applyAlignment="1" applyProtection="1">
      <alignment horizontal="right" vertical="center"/>
    </xf>
    <xf numFmtId="189" fontId="12" fillId="8" borderId="3" xfId="12" applyNumberFormat="1" applyFont="1" applyFill="1" applyBorder="1" applyAlignment="1" applyProtection="1">
      <alignment horizontal="right" vertical="center"/>
    </xf>
    <xf numFmtId="194" fontId="12" fillId="8" borderId="12" xfId="0" applyNumberFormat="1" applyFont="1" applyFill="1" applyBorder="1" applyAlignment="1">
      <alignment horizontal="right" vertical="center"/>
    </xf>
    <xf numFmtId="194" fontId="12" fillId="8" borderId="3" xfId="0" applyNumberFormat="1" applyFont="1" applyFill="1" applyBorder="1" applyAlignment="1">
      <alignment horizontal="right" vertical="center"/>
    </xf>
    <xf numFmtId="195" fontId="12" fillId="8" borderId="1" xfId="12" applyNumberFormat="1" applyFont="1" applyFill="1" applyBorder="1" applyAlignment="1" applyProtection="1">
      <alignment horizontal="right" vertical="center"/>
    </xf>
    <xf numFmtId="195" fontId="12" fillId="8" borderId="5" xfId="12" applyNumberFormat="1" applyFont="1" applyFill="1" applyBorder="1" applyAlignment="1" applyProtection="1">
      <alignment horizontal="right" vertical="center"/>
    </xf>
    <xf numFmtId="194" fontId="12" fillId="8" borderId="12" xfId="12" applyNumberFormat="1" applyFont="1" applyFill="1" applyBorder="1" applyAlignment="1">
      <alignment horizontal="right" vertical="center"/>
    </xf>
    <xf numFmtId="194" fontId="12" fillId="8" borderId="3" xfId="12" applyNumberFormat="1" applyFont="1" applyFill="1" applyBorder="1" applyAlignment="1">
      <alignment horizontal="right" vertical="center"/>
    </xf>
    <xf numFmtId="179" fontId="12" fillId="8" borderId="1" xfId="12" applyNumberFormat="1" applyFont="1" applyFill="1" applyBorder="1" applyAlignment="1" applyProtection="1">
      <alignment horizontal="right" vertical="center"/>
    </xf>
    <xf numFmtId="179" fontId="12" fillId="8" borderId="5" xfId="12" applyNumberFormat="1" applyFont="1" applyFill="1" applyBorder="1" applyAlignment="1" applyProtection="1">
      <alignment horizontal="right" vertical="center"/>
    </xf>
    <xf numFmtId="0" fontId="12" fillId="0" borderId="16" xfId="8" applyFont="1" applyBorder="1" applyAlignment="1">
      <alignment horizontal="center" vertical="center"/>
    </xf>
    <xf numFmtId="0" fontId="12" fillId="0" borderId="17" xfId="8" applyFont="1" applyBorder="1" applyAlignment="1">
      <alignment horizontal="center" vertical="center"/>
    </xf>
    <xf numFmtId="0" fontId="12" fillId="0" borderId="37" xfId="8" applyFont="1" applyBorder="1" applyAlignment="1">
      <alignment horizontal="center" vertical="center"/>
    </xf>
    <xf numFmtId="0" fontId="12" fillId="0" borderId="21" xfId="8" applyFont="1" applyBorder="1" applyAlignment="1">
      <alignment horizontal="center" vertical="center"/>
    </xf>
    <xf numFmtId="0" fontId="12" fillId="0" borderId="22" xfId="8" applyFont="1" applyBorder="1" applyAlignment="1">
      <alignment horizontal="center" vertical="center"/>
    </xf>
    <xf numFmtId="0" fontId="12" fillId="0" borderId="38" xfId="8" applyFont="1" applyBorder="1" applyAlignment="1">
      <alignment horizontal="center" vertical="center"/>
    </xf>
    <xf numFmtId="38" fontId="55" fillId="8" borderId="39" xfId="12" applyFont="1" applyFill="1" applyBorder="1" applyAlignment="1" applyProtection="1">
      <alignment horizontal="center" vertical="center"/>
    </xf>
    <xf numFmtId="38" fontId="55" fillId="8" borderId="17" xfId="12" applyFont="1" applyFill="1" applyBorder="1" applyAlignment="1" applyProtection="1">
      <alignment horizontal="center" vertical="center"/>
    </xf>
    <xf numFmtId="38" fontId="55" fillId="8" borderId="40" xfId="12" applyFont="1" applyFill="1" applyBorder="1" applyAlignment="1" applyProtection="1">
      <alignment horizontal="center" vertical="center"/>
    </xf>
    <xf numFmtId="38" fontId="55" fillId="8" borderId="22" xfId="12" applyFont="1" applyFill="1" applyBorder="1" applyAlignment="1" applyProtection="1">
      <alignment horizontal="center" vertical="center"/>
    </xf>
    <xf numFmtId="0" fontId="12" fillId="0" borderId="17" xfId="8" applyFont="1" applyBorder="1" applyAlignment="1">
      <alignment vertical="center" shrinkToFit="1"/>
    </xf>
    <xf numFmtId="0" fontId="12" fillId="0" borderId="18" xfId="8" applyFont="1" applyBorder="1" applyAlignment="1">
      <alignment vertical="center" shrinkToFit="1"/>
    </xf>
    <xf numFmtId="0" fontId="12" fillId="0" borderId="22" xfId="8" applyFont="1" applyBorder="1" applyAlignment="1">
      <alignment vertical="center" shrinkToFit="1"/>
    </xf>
    <xf numFmtId="0" fontId="12" fillId="0" borderId="23" xfId="8" applyFont="1" applyBorder="1" applyAlignment="1">
      <alignment vertical="center" shrinkToFit="1"/>
    </xf>
    <xf numFmtId="0" fontId="20" fillId="0" borderId="12" xfId="0" applyFont="1" applyBorder="1" applyAlignment="1">
      <alignment horizontal="center" vertical="center" wrapText="1"/>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38" fontId="12" fillId="8" borderId="33" xfId="12" applyFont="1" applyFill="1" applyBorder="1" applyAlignment="1" applyProtection="1">
      <alignment horizontal="center" vertical="center"/>
    </xf>
    <xf numFmtId="38" fontId="12" fillId="8" borderId="34" xfId="12" applyFont="1" applyFill="1" applyBorder="1" applyAlignment="1" applyProtection="1">
      <alignment horizontal="center" vertical="center"/>
    </xf>
    <xf numFmtId="0" fontId="12" fillId="0" borderId="34" xfId="8" applyFont="1" applyBorder="1" applyAlignment="1">
      <alignment horizontal="center" vertical="center" wrapText="1"/>
    </xf>
    <xf numFmtId="0" fontId="12" fillId="0" borderId="34" xfId="8" applyFont="1" applyBorder="1" applyAlignment="1">
      <alignment horizontal="center" vertical="center"/>
    </xf>
    <xf numFmtId="0" fontId="12" fillId="0" borderId="35" xfId="8" applyFont="1" applyBorder="1" applyAlignment="1">
      <alignment horizontal="center" vertical="center"/>
    </xf>
    <xf numFmtId="0" fontId="12" fillId="0" borderId="1" xfId="8" applyFont="1" applyBorder="1" applyAlignment="1">
      <alignment horizontal="center" vertical="center"/>
    </xf>
    <xf numFmtId="0" fontId="12" fillId="0" borderId="5" xfId="8" applyFont="1" applyBorder="1" applyAlignment="1">
      <alignment horizontal="center" vertical="center"/>
    </xf>
    <xf numFmtId="0" fontId="12" fillId="0" borderId="8" xfId="8" applyFont="1" applyBorder="1" applyAlignment="1">
      <alignment horizontal="center" vertical="center"/>
    </xf>
    <xf numFmtId="38" fontId="12" fillId="8" borderId="1" xfId="12" applyFont="1" applyFill="1" applyBorder="1" applyAlignment="1" applyProtection="1">
      <alignment horizontal="center" vertical="center"/>
    </xf>
    <xf numFmtId="38" fontId="12" fillId="8" borderId="5" xfId="12" applyFont="1" applyFill="1" applyBorder="1" applyAlignment="1" applyProtection="1">
      <alignment horizontal="center" vertical="center"/>
    </xf>
    <xf numFmtId="38" fontId="61" fillId="8" borderId="3" xfId="12" applyFont="1" applyFill="1" applyBorder="1" applyAlignment="1" applyProtection="1">
      <alignment horizontal="center" vertical="center"/>
    </xf>
    <xf numFmtId="38" fontId="61" fillId="8" borderId="4" xfId="12" applyFont="1" applyFill="1" applyBorder="1" applyAlignment="1" applyProtection="1">
      <alignment horizontal="center" vertical="center"/>
    </xf>
    <xf numFmtId="0" fontId="12" fillId="0" borderId="4" xfId="8" applyFont="1" applyBorder="1" applyAlignment="1">
      <alignment horizontal="center" vertical="center" wrapText="1"/>
    </xf>
    <xf numFmtId="0" fontId="12" fillId="0" borderId="2" xfId="8" applyFont="1" applyBorder="1" applyAlignment="1">
      <alignment horizontal="center" vertical="center" wrapText="1"/>
    </xf>
    <xf numFmtId="0" fontId="25" fillId="0" borderId="1" xfId="8" applyFont="1" applyBorder="1" applyAlignment="1">
      <alignment horizontal="center" vertical="center" textRotation="255"/>
    </xf>
    <xf numFmtId="0" fontId="25" fillId="0" borderId="5" xfId="8" applyFont="1" applyBorder="1" applyAlignment="1">
      <alignment horizontal="center" vertical="center" textRotation="255"/>
    </xf>
    <xf numFmtId="0" fontId="25" fillId="0" borderId="8" xfId="8" applyFont="1" applyBorder="1" applyAlignment="1">
      <alignment horizontal="center" vertical="center" textRotation="255"/>
    </xf>
    <xf numFmtId="0" fontId="25" fillId="0" borderId="7" xfId="8" applyFont="1" applyBorder="1" applyAlignment="1">
      <alignment horizontal="center" vertical="center" textRotation="255"/>
    </xf>
    <xf numFmtId="0" fontId="25" fillId="0" borderId="0" xfId="8" applyFont="1" applyAlignment="1">
      <alignment horizontal="center" vertical="center" textRotation="255"/>
    </xf>
    <xf numFmtId="0" fontId="25" fillId="0" borderId="6" xfId="8" applyFont="1" applyBorder="1" applyAlignment="1">
      <alignment horizontal="center" vertical="center" textRotation="255"/>
    </xf>
    <xf numFmtId="0" fontId="25" fillId="0" borderId="9" xfId="8" applyFont="1" applyBorder="1" applyAlignment="1">
      <alignment horizontal="center" vertical="center" textRotation="255"/>
    </xf>
    <xf numFmtId="0" fontId="25" fillId="0" borderId="10" xfId="8" applyFont="1" applyBorder="1" applyAlignment="1">
      <alignment horizontal="center" vertical="center" textRotation="255"/>
    </xf>
    <xf numFmtId="0" fontId="25" fillId="0" borderId="11" xfId="8" applyFont="1" applyBorder="1" applyAlignment="1">
      <alignment horizontal="center" vertical="center" textRotation="255"/>
    </xf>
    <xf numFmtId="0" fontId="12" fillId="0" borderId="83" xfId="8" applyFont="1" applyBorder="1" applyAlignment="1">
      <alignment horizontal="center" vertical="center"/>
    </xf>
    <xf numFmtId="0" fontId="12" fillId="0" borderId="84" xfId="8" applyFont="1" applyBorder="1" applyAlignment="1">
      <alignment horizontal="center" vertical="center"/>
    </xf>
    <xf numFmtId="0" fontId="12" fillId="0" borderId="85" xfId="8" applyFont="1" applyBorder="1" applyAlignment="1">
      <alignment horizontal="center" vertical="center"/>
    </xf>
    <xf numFmtId="187" fontId="12" fillId="8" borderId="25" xfId="8" applyNumberFormat="1" applyFont="1" applyFill="1" applyBorder="1" applyAlignment="1">
      <alignment horizontal="center" vertical="center"/>
    </xf>
    <xf numFmtId="0" fontId="12" fillId="8" borderId="26" xfId="8" applyFont="1" applyFill="1" applyBorder="1" applyAlignment="1">
      <alignment horizontal="center" vertical="center"/>
    </xf>
    <xf numFmtId="0" fontId="12" fillId="0" borderId="26" xfId="8" applyFont="1" applyBorder="1" applyAlignment="1">
      <alignment horizontal="center" vertical="center"/>
    </xf>
    <xf numFmtId="0" fontId="12" fillId="0" borderId="27" xfId="8" applyFont="1" applyBorder="1" applyAlignment="1">
      <alignment horizontal="center" vertical="center"/>
    </xf>
    <xf numFmtId="38" fontId="12" fillId="0" borderId="29" xfId="12" applyFont="1" applyFill="1" applyBorder="1" applyAlignment="1" applyProtection="1">
      <alignment horizontal="center" vertical="center"/>
    </xf>
    <xf numFmtId="38" fontId="12" fillId="0" borderId="30" xfId="12" applyFont="1" applyFill="1" applyBorder="1" applyAlignment="1" applyProtection="1">
      <alignment horizontal="center" vertical="center"/>
    </xf>
    <xf numFmtId="0" fontId="12" fillId="0" borderId="33" xfId="8" applyFont="1" applyBorder="1" applyAlignment="1">
      <alignment horizontal="center" vertical="center"/>
    </xf>
    <xf numFmtId="38" fontId="20" fillId="5" borderId="9" xfId="12" applyFont="1" applyFill="1" applyBorder="1" applyAlignment="1" applyProtection="1">
      <alignment horizontal="center" vertical="center" wrapText="1" shrinkToFit="1"/>
    </xf>
    <xf numFmtId="38" fontId="20" fillId="5" borderId="10" xfId="12" applyFont="1" applyFill="1" applyBorder="1" applyAlignment="1" applyProtection="1">
      <alignment horizontal="center" vertical="center" wrapText="1" shrinkToFit="1"/>
    </xf>
    <xf numFmtId="0" fontId="12" fillId="0" borderId="4"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20" fillId="2" borderId="9"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38" fontId="29" fillId="8" borderId="3" xfId="12" applyFont="1" applyFill="1" applyBorder="1" applyAlignment="1" applyProtection="1">
      <alignment horizontal="center" vertical="center"/>
    </xf>
    <xf numFmtId="38" fontId="29" fillId="8" borderId="4" xfId="12" applyFont="1" applyFill="1" applyBorder="1" applyAlignment="1" applyProtection="1">
      <alignment horizontal="center" vertical="center"/>
    </xf>
    <xf numFmtId="0" fontId="12" fillId="0" borderId="25" xfId="8" applyFont="1" applyBorder="1" applyAlignment="1">
      <alignment horizontal="center" vertical="center"/>
    </xf>
    <xf numFmtId="40" fontId="12" fillId="8" borderId="25" xfId="8" applyNumberFormat="1" applyFont="1" applyFill="1" applyBorder="1" applyAlignment="1">
      <alignment horizontal="center" vertical="center"/>
    </xf>
    <xf numFmtId="40" fontId="12" fillId="8" borderId="26" xfId="8" applyNumberFormat="1" applyFont="1" applyFill="1" applyBorder="1" applyAlignment="1">
      <alignment horizontal="center" vertical="center"/>
    </xf>
    <xf numFmtId="2" fontId="12" fillId="8" borderId="29" xfId="8" applyNumberFormat="1" applyFont="1" applyFill="1" applyBorder="1" applyAlignment="1">
      <alignment horizontal="center" vertical="center"/>
    </xf>
    <xf numFmtId="0" fontId="12" fillId="8" borderId="30" xfId="8" applyFont="1" applyFill="1" applyBorder="1" applyAlignment="1">
      <alignment horizontal="center" vertical="center"/>
    </xf>
    <xf numFmtId="0" fontId="26" fillId="0" borderId="30" xfId="8" applyFont="1" applyBorder="1" applyAlignment="1">
      <alignment horizontal="center" vertical="center" wrapText="1"/>
    </xf>
    <xf numFmtId="0" fontId="26" fillId="0" borderId="30" xfId="8" applyFont="1" applyBorder="1" applyAlignment="1">
      <alignment horizontal="center" vertical="center"/>
    </xf>
    <xf numFmtId="0" fontId="26" fillId="0" borderId="31" xfId="8" applyFont="1" applyBorder="1" applyAlignment="1">
      <alignment horizontal="center" vertical="center"/>
    </xf>
    <xf numFmtId="0" fontId="12" fillId="0" borderId="81" xfId="8" applyFont="1" applyBorder="1" applyAlignment="1">
      <alignment horizontal="center" vertical="center" wrapText="1"/>
    </xf>
    <xf numFmtId="0" fontId="12" fillId="0" borderId="82" xfId="8" applyFont="1" applyBorder="1" applyAlignment="1">
      <alignment horizontal="center" vertical="center" wrapText="1"/>
    </xf>
    <xf numFmtId="0" fontId="12" fillId="0" borderId="86" xfId="8" applyFont="1" applyBorder="1" applyAlignment="1">
      <alignment horizontal="center" vertical="center" wrapText="1"/>
    </xf>
    <xf numFmtId="0" fontId="12" fillId="0" borderId="7" xfId="8" applyFont="1" applyBorder="1" applyAlignment="1">
      <alignment horizontal="center" vertical="center" wrapText="1"/>
    </xf>
    <xf numFmtId="0" fontId="12" fillId="0" borderId="0" xfId="8" applyFont="1" applyAlignment="1">
      <alignment horizontal="center" vertical="center" wrapText="1"/>
    </xf>
    <xf numFmtId="0" fontId="12" fillId="0" borderId="87" xfId="8" applyFont="1" applyBorder="1" applyAlignment="1">
      <alignment horizontal="center" vertical="center" wrapText="1"/>
    </xf>
    <xf numFmtId="0" fontId="12" fillId="0" borderId="83" xfId="8" applyFont="1" applyBorder="1" applyAlignment="1">
      <alignment horizontal="center" vertical="center" wrapText="1"/>
    </xf>
    <xf numFmtId="0" fontId="12" fillId="0" borderId="84" xfId="8" applyFont="1" applyBorder="1" applyAlignment="1">
      <alignment horizontal="center" vertical="center" wrapText="1"/>
    </xf>
    <xf numFmtId="0" fontId="12" fillId="0" borderId="88" xfId="8" applyFont="1" applyBorder="1" applyAlignment="1">
      <alignment horizontal="center" vertical="center" wrapText="1"/>
    </xf>
    <xf numFmtId="0" fontId="12" fillId="0" borderId="3" xfId="0" applyFont="1" applyBorder="1" applyAlignment="1">
      <alignment horizontal="center" vertical="center"/>
    </xf>
    <xf numFmtId="0" fontId="12" fillId="0" borderId="48" xfId="8" applyFont="1" applyBorder="1" applyAlignment="1">
      <alignment horizontal="right" vertical="center"/>
    </xf>
    <xf numFmtId="0" fontId="12" fillId="0" borderId="41" xfId="8" applyFont="1" applyBorder="1" applyAlignment="1">
      <alignment horizontal="right" vertical="center"/>
    </xf>
    <xf numFmtId="0" fontId="12" fillId="0" borderId="67" xfId="8" applyFont="1" applyBorder="1" applyAlignment="1">
      <alignment horizontal="right" vertical="center"/>
    </xf>
    <xf numFmtId="187" fontId="12" fillId="8" borderId="48" xfId="12" applyNumberFormat="1" applyFont="1" applyFill="1" applyBorder="1" applyAlignment="1" applyProtection="1">
      <alignment horizontal="center" vertical="center"/>
    </xf>
    <xf numFmtId="187" fontId="12" fillId="8" borderId="41" xfId="12" applyNumberFormat="1" applyFont="1" applyFill="1" applyBorder="1" applyAlignment="1" applyProtection="1">
      <alignment horizontal="center" vertical="center"/>
    </xf>
    <xf numFmtId="187" fontId="12" fillId="8" borderId="67" xfId="12" applyNumberFormat="1" applyFont="1" applyFill="1" applyBorder="1" applyAlignment="1" applyProtection="1">
      <alignment horizontal="center" vertical="center"/>
    </xf>
    <xf numFmtId="0" fontId="12" fillId="0" borderId="48" xfId="0" applyFont="1" applyBorder="1" applyAlignment="1">
      <alignment horizontal="center" vertical="center"/>
    </xf>
    <xf numFmtId="0" fontId="12" fillId="0" borderId="41" xfId="0" applyFont="1" applyBorder="1" applyAlignment="1">
      <alignment horizontal="center" vertical="center"/>
    </xf>
    <xf numFmtId="0" fontId="12" fillId="0" borderId="67" xfId="0" applyFont="1" applyBorder="1" applyAlignment="1">
      <alignment horizontal="center" vertical="center"/>
    </xf>
    <xf numFmtId="0" fontId="12" fillId="0" borderId="70" xfId="8" applyFont="1" applyBorder="1" applyAlignment="1">
      <alignment horizontal="center" vertical="center"/>
    </xf>
    <xf numFmtId="0" fontId="12" fillId="0" borderId="71" xfId="8" applyFont="1" applyBorder="1" applyAlignment="1">
      <alignment horizontal="center" vertical="center"/>
    </xf>
    <xf numFmtId="0" fontId="12" fillId="0" borderId="76" xfId="8" applyFont="1" applyBorder="1" applyAlignment="1">
      <alignment horizontal="center" vertical="center"/>
    </xf>
    <xf numFmtId="187" fontId="55" fillId="8" borderId="71" xfId="0" applyNumberFormat="1" applyFont="1" applyFill="1" applyBorder="1" applyAlignment="1">
      <alignment horizontal="center" vertical="center"/>
    </xf>
    <xf numFmtId="0" fontId="12" fillId="0" borderId="71" xfId="0" applyFont="1" applyBorder="1" applyAlignment="1">
      <alignment horizontal="left" vertical="center"/>
    </xf>
    <xf numFmtId="187" fontId="12" fillId="0" borderId="71" xfId="0" applyNumberFormat="1" applyFont="1" applyBorder="1" applyAlignment="1">
      <alignment horizontal="center" vertical="center" shrinkToFit="1"/>
    </xf>
    <xf numFmtId="187" fontId="12" fillId="0" borderId="73" xfId="0" applyNumberFormat="1" applyFont="1" applyBorder="1" applyAlignment="1">
      <alignment horizontal="center" vertical="center" shrinkToFit="1"/>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187" fontId="12" fillId="8" borderId="3" xfId="12" applyNumberFormat="1" applyFont="1" applyFill="1" applyBorder="1" applyAlignment="1" applyProtection="1">
      <alignment horizontal="center" vertical="center"/>
    </xf>
    <xf numFmtId="187" fontId="12" fillId="8" borderId="4" xfId="12" applyNumberFormat="1" applyFont="1" applyFill="1" applyBorder="1" applyAlignment="1" applyProtection="1">
      <alignment horizontal="center" vertical="center"/>
    </xf>
    <xf numFmtId="187" fontId="12" fillId="8" borderId="2" xfId="12" applyNumberFormat="1" applyFont="1" applyFill="1" applyBorder="1" applyAlignment="1" applyProtection="1">
      <alignment horizontal="center" vertical="center"/>
    </xf>
    <xf numFmtId="0" fontId="12" fillId="0" borderId="7" xfId="8" applyFont="1" applyBorder="1" applyAlignment="1">
      <alignment horizontal="center" vertical="center"/>
    </xf>
    <xf numFmtId="0" fontId="12" fillId="0" borderId="0" xfId="8" applyFont="1" applyAlignment="1">
      <alignment horizontal="center" vertical="center"/>
    </xf>
    <xf numFmtId="0" fontId="12" fillId="0" borderId="6" xfId="8" applyFont="1" applyBorder="1" applyAlignment="1">
      <alignment horizontal="center" vertical="center"/>
    </xf>
    <xf numFmtId="0" fontId="12" fillId="0" borderId="9" xfId="8" applyFont="1" applyBorder="1" applyAlignment="1">
      <alignment horizontal="center" vertical="center"/>
    </xf>
    <xf numFmtId="0" fontId="12" fillId="0" borderId="10" xfId="8" applyFont="1" applyBorder="1" applyAlignment="1">
      <alignment horizontal="center" vertical="center"/>
    </xf>
    <xf numFmtId="195" fontId="12" fillId="8" borderId="12" xfId="12" applyNumberFormat="1" applyFont="1" applyFill="1" applyBorder="1" applyAlignment="1" applyProtection="1">
      <alignment horizontal="right" vertical="center"/>
    </xf>
    <xf numFmtId="195" fontId="12" fillId="8" borderId="3" xfId="12" applyNumberFormat="1" applyFont="1" applyFill="1" applyBorder="1" applyAlignment="1" applyProtection="1">
      <alignment horizontal="right" vertical="center"/>
    </xf>
    <xf numFmtId="179" fontId="12" fillId="8" borderId="12" xfId="12" applyNumberFormat="1" applyFont="1" applyFill="1" applyBorder="1" applyAlignment="1" applyProtection="1">
      <alignment horizontal="right" vertical="center"/>
    </xf>
    <xf numFmtId="179" fontId="12" fillId="8" borderId="3" xfId="12" applyNumberFormat="1" applyFont="1" applyFill="1" applyBorder="1" applyAlignment="1" applyProtection="1">
      <alignment horizontal="right" vertical="center"/>
    </xf>
    <xf numFmtId="2" fontId="12" fillId="5" borderId="29" xfId="0" applyNumberFormat="1" applyFont="1" applyFill="1" applyBorder="1" applyAlignment="1">
      <alignment horizontal="center" vertical="center"/>
    </xf>
    <xf numFmtId="0" fontId="12" fillId="5" borderId="30" xfId="0" applyFont="1" applyFill="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40" fontId="12" fillId="5" borderId="29" xfId="0" applyNumberFormat="1" applyFont="1" applyFill="1" applyBorder="1" applyAlignment="1">
      <alignment horizontal="center" vertical="center"/>
    </xf>
    <xf numFmtId="0" fontId="12" fillId="0" borderId="24"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32" xfId="0" applyFont="1" applyBorder="1" applyAlignment="1">
      <alignment horizontal="center" vertical="center" textRotation="255"/>
    </xf>
    <xf numFmtId="0" fontId="20" fillId="0" borderId="24" xfId="0" applyFont="1" applyBorder="1" applyAlignment="1">
      <alignment horizontal="center" vertical="center"/>
    </xf>
    <xf numFmtId="0" fontId="12" fillId="0" borderId="24" xfId="0" applyFont="1" applyBorder="1" applyAlignment="1">
      <alignment horizontal="center" vertical="center"/>
    </xf>
    <xf numFmtId="0" fontId="12" fillId="5" borderId="24" xfId="0" applyFont="1" applyFill="1" applyBorder="1" applyAlignment="1">
      <alignment horizontal="left" vertical="center" indent="1" shrinkToFit="1"/>
    </xf>
    <xf numFmtId="0" fontId="20" fillId="0" borderId="28" xfId="0" applyFont="1" applyBorder="1" applyAlignment="1">
      <alignment horizontal="center" vertical="center" shrinkToFit="1"/>
    </xf>
    <xf numFmtId="0" fontId="12" fillId="0" borderId="28" xfId="0" applyFont="1" applyBorder="1" applyAlignment="1">
      <alignment horizontal="center" vertical="center" shrinkToFit="1"/>
    </xf>
    <xf numFmtId="0" fontId="12" fillId="5" borderId="28" xfId="0" applyFont="1" applyFill="1" applyBorder="1" applyAlignment="1">
      <alignment horizontal="left" vertical="center" indent="1" shrinkToFit="1"/>
    </xf>
    <xf numFmtId="0" fontId="20" fillId="0" borderId="32" xfId="0" applyFont="1" applyBorder="1" applyAlignment="1">
      <alignment horizontal="center" vertical="center"/>
    </xf>
    <xf numFmtId="0" fontId="12" fillId="5" borderId="32" xfId="0" applyFont="1" applyFill="1" applyBorder="1" applyAlignment="1">
      <alignment horizontal="left" vertical="center" indent="1" shrinkToFit="1"/>
    </xf>
    <xf numFmtId="0" fontId="12" fillId="5" borderId="28" xfId="0" applyFont="1" applyFill="1" applyBorder="1" applyAlignment="1">
      <alignment horizontal="left" vertical="center" wrapText="1" indent="1" shrinkToFit="1"/>
    </xf>
    <xf numFmtId="178" fontId="12" fillId="0" borderId="28" xfId="0" applyNumberFormat="1" applyFont="1" applyBorder="1" applyAlignment="1">
      <alignment horizontal="center" vertical="center" wrapText="1" shrinkToFit="1"/>
    </xf>
    <xf numFmtId="184" fontId="12" fillId="5" borderId="0" xfId="3" applyNumberFormat="1" applyFont="1" applyFill="1" applyAlignment="1">
      <alignment horizontal="center" vertical="center"/>
    </xf>
    <xf numFmtId="185" fontId="12" fillId="5" borderId="0" xfId="3" applyNumberFormat="1" applyFont="1" applyFill="1" applyAlignment="1">
      <alignment horizontal="center" vertical="center"/>
    </xf>
    <xf numFmtId="186" fontId="12" fillId="5" borderId="0" xfId="3" applyNumberFormat="1" applyFont="1" applyFill="1" applyAlignment="1">
      <alignment horizontal="center" vertical="center"/>
    </xf>
    <xf numFmtId="0" fontId="20" fillId="0" borderId="0" xfId="3" applyFont="1" applyAlignment="1">
      <alignment horizontal="center" vertical="center"/>
    </xf>
    <xf numFmtId="0" fontId="12" fillId="5" borderId="0" xfId="3" applyFont="1" applyFill="1" applyAlignment="1">
      <alignment horizontal="left" vertical="center" wrapText="1"/>
    </xf>
    <xf numFmtId="0" fontId="12" fillId="0" borderId="0" xfId="3" applyFont="1" applyAlignment="1">
      <alignment horizontal="center" vertical="center" wrapText="1"/>
    </xf>
    <xf numFmtId="0" fontId="12" fillId="3" borderId="32" xfId="0" applyFont="1" applyFill="1" applyBorder="1" applyAlignment="1">
      <alignment horizontal="center" vertical="center" wrapText="1"/>
    </xf>
    <xf numFmtId="0" fontId="20" fillId="0" borderId="12" xfId="0" applyFont="1" applyBorder="1" applyAlignment="1">
      <alignment horizontal="center" vertical="center" shrinkToFit="1"/>
    </xf>
    <xf numFmtId="180" fontId="12" fillId="4" borderId="12" xfId="0" applyNumberFormat="1" applyFont="1" applyFill="1" applyBorder="1" applyAlignment="1" applyProtection="1">
      <alignment horizontal="left" vertical="center" indent="1"/>
      <protection locked="0"/>
    </xf>
    <xf numFmtId="0" fontId="12" fillId="5" borderId="12" xfId="0" applyFont="1" applyFill="1" applyBorder="1" applyAlignment="1">
      <alignment horizontal="left" vertical="center" indent="1"/>
    </xf>
    <xf numFmtId="38" fontId="12" fillId="5" borderId="33" xfId="0" applyNumberFormat="1" applyFont="1" applyFill="1" applyBorder="1" applyAlignment="1">
      <alignment horizontal="center" vertical="center"/>
    </xf>
    <xf numFmtId="0" fontId="12" fillId="5" borderId="34" xfId="0" applyFont="1" applyFill="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1" xfId="0" applyFont="1" applyBorder="1" applyAlignment="1">
      <alignment horizontal="center" vertical="center" textRotation="255"/>
    </xf>
    <xf numFmtId="0" fontId="19" fillId="0" borderId="14" xfId="0" applyFont="1" applyBorder="1" applyAlignment="1">
      <alignment horizontal="center" vertical="center" wrapText="1"/>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0" fontId="12"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2" fillId="5" borderId="29" xfId="0" applyFont="1" applyFill="1" applyBorder="1" applyAlignment="1">
      <alignment horizontal="center" vertical="center"/>
    </xf>
    <xf numFmtId="0" fontId="12" fillId="5" borderId="31" xfId="0" applyFont="1" applyFill="1" applyBorder="1" applyAlignment="1">
      <alignment horizontal="center" vertical="center"/>
    </xf>
    <xf numFmtId="0" fontId="21" fillId="0" borderId="0" xfId="3" applyFont="1" applyAlignment="1">
      <alignment horizontal="center" vertical="center" wrapText="1"/>
    </xf>
    <xf numFmtId="0" fontId="12" fillId="5" borderId="0" xfId="3" applyFont="1" applyFill="1" applyAlignment="1">
      <alignment horizontal="left" vertical="center" shrinkToFit="1"/>
    </xf>
    <xf numFmtId="0" fontId="50" fillId="0" borderId="0" xfId="3" applyFont="1" applyAlignment="1">
      <alignment horizontal="center" vertical="center" wrapText="1"/>
    </xf>
    <xf numFmtId="0" fontId="50" fillId="0" borderId="0" xfId="3" applyFont="1" applyAlignment="1">
      <alignment horizontal="center" vertical="center"/>
    </xf>
    <xf numFmtId="0" fontId="12" fillId="0" borderId="0" xfId="0" applyFont="1" applyAlignment="1">
      <alignment vertical="center" wrapText="1"/>
    </xf>
    <xf numFmtId="0" fontId="12" fillId="5" borderId="32" xfId="0" applyFont="1" applyFill="1" applyBorder="1" applyAlignment="1">
      <alignment horizontal="left" vertical="center" wrapText="1" indent="1" shrinkToFit="1"/>
    </xf>
    <xf numFmtId="0" fontId="12" fillId="0" borderId="0" xfId="0" applyFont="1" applyAlignment="1">
      <alignment vertical="top" wrapText="1"/>
    </xf>
    <xf numFmtId="0" fontId="12" fillId="0" borderId="49" xfId="0" applyFont="1" applyBorder="1" applyAlignment="1">
      <alignment horizontal="center" vertical="center" textRotation="255"/>
    </xf>
    <xf numFmtId="0" fontId="12" fillId="5" borderId="24" xfId="0" applyFont="1" applyFill="1" applyBorder="1" applyAlignment="1">
      <alignment horizontal="left" vertical="center" wrapText="1" indent="1" shrinkToFit="1"/>
    </xf>
    <xf numFmtId="0" fontId="20" fillId="0" borderId="28" xfId="0" applyFont="1" applyBorder="1" applyAlignment="1">
      <alignment horizontal="center" vertical="center"/>
    </xf>
    <xf numFmtId="0" fontId="12" fillId="0" borderId="28" xfId="0" applyFont="1" applyBorder="1" applyAlignment="1">
      <alignment horizontal="center" vertical="center"/>
    </xf>
    <xf numFmtId="0" fontId="12" fillId="0" borderId="0" xfId="3" applyFont="1" applyAlignment="1">
      <alignment horizontal="right" vertical="top"/>
    </xf>
    <xf numFmtId="0" fontId="19" fillId="0" borderId="0" xfId="3" applyFont="1" applyAlignment="1">
      <alignment vertical="top" wrapText="1"/>
    </xf>
    <xf numFmtId="0" fontId="12" fillId="0" borderId="0" xfId="3" applyFont="1" applyAlignment="1">
      <alignment horizontal="center" vertical="center"/>
    </xf>
    <xf numFmtId="0" fontId="29" fillId="0" borderId="0" xfId="2" applyFont="1" applyAlignment="1">
      <alignment vertical="top" wrapText="1"/>
    </xf>
    <xf numFmtId="0" fontId="19" fillId="0" borderId="0" xfId="3" applyFont="1" applyAlignment="1">
      <alignment vertical="top"/>
    </xf>
    <xf numFmtId="0" fontId="12" fillId="0" borderId="0" xfId="3" applyFont="1" applyAlignment="1">
      <alignment vertical="top" wrapText="1"/>
    </xf>
    <xf numFmtId="0" fontId="19" fillId="0" borderId="0" xfId="2" applyFont="1" applyAlignment="1">
      <alignment horizontal="left" vertical="top"/>
    </xf>
    <xf numFmtId="0" fontId="52" fillId="0" borderId="16" xfId="3" applyFont="1" applyBorder="1" applyAlignment="1">
      <alignment horizontal="center" vertical="center" wrapText="1"/>
    </xf>
    <xf numFmtId="0" fontId="52" fillId="0" borderId="17" xfId="3" applyFont="1" applyBorder="1" applyAlignment="1">
      <alignment horizontal="center" vertical="center" wrapText="1"/>
    </xf>
    <xf numFmtId="0" fontId="52" fillId="0" borderId="18" xfId="3" applyFont="1" applyBorder="1" applyAlignment="1">
      <alignment horizontal="center" vertical="center" wrapText="1"/>
    </xf>
    <xf numFmtId="0" fontId="52" fillId="0" borderId="19" xfId="3" applyFont="1" applyBorder="1" applyAlignment="1">
      <alignment horizontal="center" vertical="center" wrapText="1"/>
    </xf>
    <xf numFmtId="0" fontId="52" fillId="0" borderId="0" xfId="3" applyFont="1" applyAlignment="1">
      <alignment horizontal="center" vertical="center" wrapText="1"/>
    </xf>
    <xf numFmtId="0" fontId="52" fillId="0" borderId="20" xfId="3" applyFont="1" applyBorder="1" applyAlignment="1">
      <alignment horizontal="center" vertical="center" wrapText="1"/>
    </xf>
    <xf numFmtId="0" fontId="52" fillId="0" borderId="21" xfId="3" applyFont="1" applyBorder="1" applyAlignment="1">
      <alignment horizontal="center" vertical="center" wrapText="1"/>
    </xf>
    <xf numFmtId="0" fontId="52" fillId="0" borderId="22" xfId="3" applyFont="1" applyBorder="1" applyAlignment="1">
      <alignment horizontal="center" vertical="center" wrapText="1"/>
    </xf>
    <xf numFmtId="0" fontId="52" fillId="0" borderId="23" xfId="3" applyFont="1" applyBorder="1" applyAlignment="1">
      <alignment horizontal="center" vertical="center" wrapText="1"/>
    </xf>
    <xf numFmtId="0" fontId="12" fillId="0" borderId="0" xfId="2" applyFont="1" applyAlignment="1">
      <alignment horizontal="right" vertical="top"/>
    </xf>
    <xf numFmtId="0" fontId="19" fillId="0" borderId="0" xfId="2" applyFont="1" applyAlignment="1">
      <alignment vertical="top" wrapText="1"/>
    </xf>
    <xf numFmtId="0" fontId="19" fillId="0" borderId="0" xfId="2" applyFont="1" applyAlignment="1">
      <alignment vertical="top"/>
    </xf>
    <xf numFmtId="184" fontId="12" fillId="4" borderId="0" xfId="3" applyNumberFormat="1" applyFont="1" applyFill="1" applyAlignment="1" applyProtection="1">
      <alignment horizontal="center" vertical="center"/>
      <protection locked="0"/>
    </xf>
    <xf numFmtId="185" fontId="12" fillId="4" borderId="0" xfId="3" applyNumberFormat="1" applyFont="1" applyFill="1" applyAlignment="1" applyProtection="1">
      <alignment horizontal="center" vertical="center"/>
      <protection locked="0"/>
    </xf>
    <xf numFmtId="186" fontId="12" fillId="4" borderId="0" xfId="3" applyNumberFormat="1" applyFont="1" applyFill="1" applyAlignment="1" applyProtection="1">
      <alignment horizontal="center" vertical="center"/>
      <protection locked="0"/>
    </xf>
    <xf numFmtId="0" fontId="12" fillId="5" borderId="0" xfId="3" applyFont="1" applyFill="1" applyAlignment="1">
      <alignment horizontal="left" vertical="center" wrapText="1" indent="1"/>
    </xf>
    <xf numFmtId="0" fontId="12" fillId="5" borderId="0" xfId="3" applyFont="1" applyFill="1" applyAlignment="1">
      <alignment horizontal="left" vertical="center" indent="1" shrinkToFit="1"/>
    </xf>
    <xf numFmtId="0" fontId="43" fillId="0" borderId="0" xfId="3" applyFont="1" applyAlignment="1">
      <alignment horizontal="center" vertical="center" wrapText="1"/>
    </xf>
    <xf numFmtId="0" fontId="12" fillId="0" borderId="12" xfId="9" applyFont="1" applyBorder="1" applyAlignment="1">
      <alignment horizontal="center" vertical="center"/>
    </xf>
    <xf numFmtId="0" fontId="12" fillId="0" borderId="24" xfId="9" applyFont="1" applyBorder="1" applyAlignment="1">
      <alignment horizontal="center" vertical="center"/>
    </xf>
    <xf numFmtId="0" fontId="12" fillId="0" borderId="28" xfId="9" applyFont="1" applyBorder="1" applyAlignment="1">
      <alignment horizontal="center" vertical="center"/>
    </xf>
    <xf numFmtId="0" fontId="12" fillId="0" borderId="32" xfId="9" applyFont="1" applyBorder="1" applyAlignment="1">
      <alignment horizontal="center" vertical="center"/>
    </xf>
    <xf numFmtId="0" fontId="12" fillId="2" borderId="24" xfId="9" applyFont="1" applyFill="1" applyBorder="1" applyAlignment="1" applyProtection="1">
      <alignment horizontal="left" vertical="center" indent="1"/>
      <protection locked="0"/>
    </xf>
    <xf numFmtId="0" fontId="12" fillId="2" borderId="28" xfId="9" applyFont="1" applyFill="1" applyBorder="1" applyAlignment="1" applyProtection="1">
      <alignment horizontal="left" vertical="center" indent="1"/>
      <protection locked="0"/>
    </xf>
    <xf numFmtId="0" fontId="12" fillId="2" borderId="32" xfId="9" applyFont="1" applyFill="1" applyBorder="1" applyAlignment="1" applyProtection="1">
      <alignment horizontal="left" vertical="center" indent="1"/>
      <protection locked="0"/>
    </xf>
    <xf numFmtId="176" fontId="12" fillId="2" borderId="12" xfId="9" applyNumberFormat="1" applyFont="1" applyFill="1" applyBorder="1" applyAlignment="1" applyProtection="1">
      <alignment horizontal="left" vertical="center" indent="1"/>
      <protection locked="0"/>
    </xf>
    <xf numFmtId="0" fontId="12" fillId="2" borderId="12" xfId="9" applyFont="1" applyFill="1" applyBorder="1" applyAlignment="1" applyProtection="1">
      <alignment horizontal="left" vertical="center" wrapText="1" indent="1"/>
      <protection locked="0"/>
    </xf>
    <xf numFmtId="0" fontId="19" fillId="0" borderId="0" xfId="9" applyFont="1" applyAlignment="1">
      <alignment vertical="top" wrapText="1"/>
    </xf>
    <xf numFmtId="0" fontId="12" fillId="0" borderId="0" xfId="9" applyFont="1" applyAlignment="1">
      <alignment horizontal="center" vertical="center"/>
    </xf>
    <xf numFmtId="0" fontId="12" fillId="0" borderId="10" xfId="9" applyFont="1" applyBorder="1">
      <alignment vertical="center"/>
    </xf>
    <xf numFmtId="0" fontId="12" fillId="4" borderId="29" xfId="9" applyFont="1" applyFill="1" applyBorder="1" applyAlignment="1" applyProtection="1">
      <alignment horizontal="left" vertical="center" wrapText="1" indent="1"/>
      <protection locked="0"/>
    </xf>
    <xf numFmtId="0" fontId="12" fillId="4" borderId="30" xfId="9" applyFont="1" applyFill="1" applyBorder="1" applyAlignment="1" applyProtection="1">
      <alignment horizontal="left" vertical="center" wrapText="1" indent="1"/>
      <protection locked="0"/>
    </xf>
    <xf numFmtId="0" fontId="12" fillId="4" borderId="31" xfId="9" applyFont="1" applyFill="1" applyBorder="1" applyAlignment="1" applyProtection="1">
      <alignment horizontal="left" vertical="center" wrapText="1" indent="1"/>
      <protection locked="0"/>
    </xf>
    <xf numFmtId="0" fontId="12" fillId="0" borderId="34" xfId="9" applyFont="1" applyBorder="1" applyAlignment="1">
      <alignment horizontal="center" vertical="center" wrapText="1"/>
    </xf>
    <xf numFmtId="0" fontId="12" fillId="0" borderId="35" xfId="9" applyFont="1" applyBorder="1" applyAlignment="1">
      <alignment horizontal="center" vertical="center" wrapText="1"/>
    </xf>
    <xf numFmtId="0" fontId="12" fillId="4" borderId="33" xfId="9" applyFont="1" applyFill="1" applyBorder="1" applyAlignment="1" applyProtection="1">
      <alignment horizontal="left" vertical="center" wrapText="1" indent="1"/>
      <protection locked="0"/>
    </xf>
    <xf numFmtId="0" fontId="12" fillId="4" borderId="34" xfId="9" applyFont="1" applyFill="1" applyBorder="1" applyAlignment="1" applyProtection="1">
      <alignment horizontal="left" vertical="center" wrapText="1" indent="1"/>
      <protection locked="0"/>
    </xf>
    <xf numFmtId="0" fontId="12" fillId="4" borderId="35" xfId="9" applyFont="1" applyFill="1" applyBorder="1" applyAlignment="1" applyProtection="1">
      <alignment horizontal="left" vertical="center" wrapText="1" indent="1"/>
      <protection locked="0"/>
    </xf>
    <xf numFmtId="0" fontId="12" fillId="0" borderId="0" xfId="9" applyFont="1" applyAlignment="1">
      <alignment horizontal="center" vertical="top"/>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0" borderId="2" xfId="9" applyFont="1" applyBorder="1" applyAlignment="1">
      <alignment horizontal="center" vertical="center"/>
    </xf>
    <xf numFmtId="0" fontId="12" fillId="4" borderId="3" xfId="9" applyFont="1" applyFill="1" applyBorder="1" applyAlignment="1" applyProtection="1">
      <alignment horizontal="left" vertical="center" wrapText="1" indent="1"/>
      <protection locked="0"/>
    </xf>
    <xf numFmtId="0" fontId="12" fillId="4" borderId="4" xfId="9" applyFont="1" applyFill="1" applyBorder="1" applyAlignment="1" applyProtection="1">
      <alignment horizontal="left" vertical="center" wrapText="1" indent="1"/>
      <protection locked="0"/>
    </xf>
    <xf numFmtId="0" fontId="12" fillId="4" borderId="2" xfId="9" applyFont="1" applyFill="1" applyBorder="1" applyAlignment="1" applyProtection="1">
      <alignment horizontal="left" vertical="center" wrapText="1" indent="1"/>
      <protection locked="0"/>
    </xf>
    <xf numFmtId="0" fontId="12" fillId="0" borderId="10" xfId="9" applyFont="1" applyBorder="1" applyAlignment="1">
      <alignment horizontal="center" vertical="top"/>
    </xf>
    <xf numFmtId="0" fontId="19" fillId="3" borderId="5" xfId="9" applyFont="1" applyFill="1" applyBorder="1" applyAlignment="1">
      <alignment vertical="top" wrapText="1"/>
    </xf>
    <xf numFmtId="0" fontId="12" fillId="0" borderId="26" xfId="9" applyFont="1" applyBorder="1" applyAlignment="1">
      <alignment horizontal="center" vertical="center"/>
    </xf>
    <xf numFmtId="0" fontId="12" fillId="0" borderId="27" xfId="9" applyFont="1" applyBorder="1" applyAlignment="1">
      <alignment horizontal="center" vertical="center"/>
    </xf>
    <xf numFmtId="0" fontId="12" fillId="4" borderId="25" xfId="9" applyFont="1" applyFill="1" applyBorder="1" applyAlignment="1" applyProtection="1">
      <alignment horizontal="left" vertical="center" wrapText="1" indent="1"/>
      <protection locked="0"/>
    </xf>
    <xf numFmtId="0" fontId="12" fillId="4" borderId="26" xfId="9" applyFont="1" applyFill="1" applyBorder="1" applyAlignment="1" applyProtection="1">
      <alignment horizontal="left" vertical="center" wrapText="1" indent="1"/>
      <protection locked="0"/>
    </xf>
    <xf numFmtId="0" fontId="12" fillId="4" borderId="27" xfId="9" applyFont="1" applyFill="1" applyBorder="1" applyAlignment="1" applyProtection="1">
      <alignment horizontal="left" vertical="center" wrapText="1" indent="1"/>
      <protection locked="0"/>
    </xf>
    <xf numFmtId="0" fontId="25" fillId="0" borderId="12" xfId="9" applyFont="1" applyBorder="1" applyAlignment="1">
      <alignment horizontal="center" vertical="center" textRotation="255" wrapText="1" readingOrder="1"/>
    </xf>
    <xf numFmtId="0" fontId="12" fillId="0" borderId="30" xfId="9" applyFont="1" applyBorder="1" applyAlignment="1">
      <alignment horizontal="center" vertical="center" wrapText="1"/>
    </xf>
    <xf numFmtId="0" fontId="12" fillId="0" borderId="31" xfId="9" applyFont="1" applyBorder="1" applyAlignment="1">
      <alignment horizontal="center" vertical="center" wrapText="1"/>
    </xf>
    <xf numFmtId="0" fontId="19" fillId="0" borderId="5" xfId="9" applyFont="1" applyBorder="1" applyAlignment="1">
      <alignment vertical="center" wrapText="1"/>
    </xf>
    <xf numFmtId="0" fontId="19" fillId="0" borderId="0" xfId="9" applyFont="1" applyAlignment="1">
      <alignment vertical="center" wrapText="1"/>
    </xf>
    <xf numFmtId="0" fontId="12" fillId="2" borderId="24" xfId="9" applyFont="1" applyFill="1" applyBorder="1" applyAlignment="1">
      <alignment horizontal="left" vertical="center" wrapText="1" indent="1"/>
    </xf>
    <xf numFmtId="0" fontId="12" fillId="2" borderId="50" xfId="9" applyFont="1" applyFill="1" applyBorder="1" applyAlignment="1">
      <alignment horizontal="left" vertical="center" wrapText="1" indent="1"/>
    </xf>
    <xf numFmtId="0" fontId="12" fillId="2" borderId="51" xfId="9" applyFont="1" applyFill="1" applyBorder="1" applyAlignment="1">
      <alignment horizontal="left" vertical="center" wrapText="1" indent="1"/>
    </xf>
    <xf numFmtId="0" fontId="12" fillId="2" borderId="32" xfId="9" applyFont="1" applyFill="1" applyBorder="1" applyAlignment="1">
      <alignment horizontal="left" vertical="center" wrapText="1" indent="1"/>
    </xf>
    <xf numFmtId="0" fontId="12" fillId="0" borderId="51" xfId="9" applyFont="1" applyBorder="1" applyAlignment="1">
      <alignment horizontal="center" vertical="center" wrapText="1"/>
    </xf>
    <xf numFmtId="0" fontId="12" fillId="0" borderId="50" xfId="9" applyFont="1" applyBorder="1" applyAlignment="1">
      <alignment horizontal="center" vertical="center" wrapText="1"/>
    </xf>
    <xf numFmtId="0" fontId="12" fillId="0" borderId="13" xfId="9" applyFont="1" applyBorder="1" applyAlignment="1">
      <alignment horizontal="center" vertical="center"/>
    </xf>
    <xf numFmtId="0" fontId="12" fillId="2" borderId="12" xfId="9" applyFont="1" applyFill="1" applyBorder="1" applyAlignment="1">
      <alignment horizontal="left" vertical="center" wrapText="1" indent="1"/>
    </xf>
    <xf numFmtId="0" fontId="19" fillId="0" borderId="12" xfId="9" applyFont="1" applyBorder="1" applyAlignment="1">
      <alignment vertical="center" wrapText="1"/>
    </xf>
    <xf numFmtId="0" fontId="19" fillId="0" borderId="12" xfId="9" applyFont="1" applyBorder="1" applyAlignment="1">
      <alignment horizontal="center" vertical="center" wrapText="1"/>
    </xf>
    <xf numFmtId="0" fontId="12" fillId="0" borderId="12" xfId="9" applyFont="1" applyBorder="1" applyAlignment="1">
      <alignment horizontal="center" vertical="center" textRotation="255"/>
    </xf>
    <xf numFmtId="0" fontId="19" fillId="0" borderId="8" xfId="9" applyFont="1" applyBorder="1" applyAlignment="1">
      <alignment vertical="center" wrapText="1"/>
    </xf>
    <xf numFmtId="0" fontId="19" fillId="0" borderId="14" xfId="9" applyFont="1" applyBorder="1" applyAlignment="1">
      <alignment vertical="center" wrapText="1"/>
    </xf>
    <xf numFmtId="0" fontId="19" fillId="0" borderId="1" xfId="9" applyFont="1" applyBorder="1" applyAlignment="1">
      <alignment vertical="center" wrapText="1"/>
    </xf>
    <xf numFmtId="0" fontId="12" fillId="0" borderId="24" xfId="9" applyFont="1" applyBorder="1" applyAlignment="1">
      <alignment horizontal="center" vertical="center" textRotation="255"/>
    </xf>
    <xf numFmtId="0" fontId="12" fillId="0" borderId="28" xfId="9" applyFont="1" applyBorder="1" applyAlignment="1">
      <alignment horizontal="center" vertical="center" textRotation="255"/>
    </xf>
    <xf numFmtId="0" fontId="12" fillId="0" borderId="32" xfId="9" applyFont="1" applyBorder="1" applyAlignment="1">
      <alignment horizontal="center" vertical="center" textRotation="255"/>
    </xf>
    <xf numFmtId="0" fontId="19" fillId="0" borderId="3" xfId="9" applyFont="1" applyBorder="1">
      <alignment vertical="center"/>
    </xf>
    <xf numFmtId="0" fontId="19" fillId="0" borderId="4" xfId="9" applyFont="1" applyBorder="1">
      <alignment vertical="center"/>
    </xf>
    <xf numFmtId="0" fontId="19" fillId="0" borderId="2" xfId="9" applyFont="1" applyBorder="1">
      <alignment vertical="center"/>
    </xf>
    <xf numFmtId="0" fontId="12" fillId="0" borderId="24" xfId="9" applyFont="1" applyBorder="1" applyAlignment="1">
      <alignment horizontal="center" vertical="center" wrapText="1"/>
    </xf>
    <xf numFmtId="0" fontId="12" fillId="0" borderId="28" xfId="9" applyFont="1" applyBorder="1" applyAlignment="1">
      <alignment horizontal="center" vertical="center" wrapText="1"/>
    </xf>
    <xf numFmtId="0" fontId="12" fillId="0" borderId="32" xfId="9" applyFont="1" applyBorder="1" applyAlignment="1">
      <alignment horizontal="center" vertical="center" wrapText="1"/>
    </xf>
    <xf numFmtId="0" fontId="19" fillId="0" borderId="32" xfId="9" applyFont="1" applyBorder="1" applyAlignment="1">
      <alignment horizontal="center" vertical="center"/>
    </xf>
    <xf numFmtId="0" fontId="19" fillId="0" borderId="28" xfId="9" applyFont="1" applyBorder="1" applyAlignment="1">
      <alignment horizontal="center" vertical="center"/>
    </xf>
    <xf numFmtId="0" fontId="19" fillId="0" borderId="24" xfId="9" applyFont="1" applyBorder="1" applyAlignment="1">
      <alignment horizontal="center" vertical="center"/>
    </xf>
    <xf numFmtId="38" fontId="19" fillId="2" borderId="25" xfId="12" applyFont="1" applyFill="1" applyBorder="1" applyAlignment="1" applyProtection="1">
      <alignment horizontal="right" vertical="center" shrinkToFit="1"/>
      <protection locked="0"/>
    </xf>
    <xf numFmtId="38" fontId="19" fillId="2" borderId="26" xfId="12" applyFont="1" applyFill="1" applyBorder="1" applyAlignment="1" applyProtection="1">
      <alignment horizontal="right" vertical="center" shrinkToFit="1"/>
      <protection locked="0"/>
    </xf>
    <xf numFmtId="0" fontId="19" fillId="0" borderId="26" xfId="9" applyFont="1" applyBorder="1">
      <alignment vertical="center"/>
    </xf>
    <xf numFmtId="0" fontId="19" fillId="0" borderId="27" xfId="9" applyFont="1" applyBorder="1">
      <alignment vertical="center"/>
    </xf>
    <xf numFmtId="38" fontId="19" fillId="2" borderId="29" xfId="12" applyFont="1" applyFill="1" applyBorder="1" applyAlignment="1" applyProtection="1">
      <alignment horizontal="right" vertical="center" shrinkToFit="1"/>
      <protection locked="0"/>
    </xf>
    <xf numFmtId="38" fontId="19" fillId="2" borderId="30" xfId="12" applyFont="1" applyFill="1" applyBorder="1" applyAlignment="1" applyProtection="1">
      <alignment horizontal="right" vertical="center" shrinkToFit="1"/>
      <protection locked="0"/>
    </xf>
    <xf numFmtId="0" fontId="19" fillId="0" borderId="30" xfId="9" applyFont="1" applyBorder="1">
      <alignment vertical="center"/>
    </xf>
    <xf numFmtId="0" fontId="19" fillId="0" borderId="31" xfId="9" applyFont="1" applyBorder="1">
      <alignment vertical="center"/>
    </xf>
    <xf numFmtId="38" fontId="19" fillId="2" borderId="33" xfId="12" applyFont="1" applyFill="1" applyBorder="1" applyAlignment="1" applyProtection="1">
      <alignment horizontal="right" vertical="center" shrinkToFit="1"/>
      <protection locked="0"/>
    </xf>
    <xf numFmtId="38" fontId="19" fillId="2" borderId="34" xfId="12" applyFont="1" applyFill="1" applyBorder="1" applyAlignment="1" applyProtection="1">
      <alignment horizontal="right" vertical="center" shrinkToFit="1"/>
      <protection locked="0"/>
    </xf>
    <xf numFmtId="0" fontId="19" fillId="0" borderId="34" xfId="9" applyFont="1" applyBorder="1">
      <alignment vertical="center"/>
    </xf>
    <xf numFmtId="0" fontId="19" fillId="0" borderId="35" xfId="9" applyFont="1" applyBorder="1">
      <alignment vertical="center"/>
    </xf>
    <xf numFmtId="0" fontId="12" fillId="0" borderId="12" xfId="9" applyFont="1" applyBorder="1" applyAlignment="1">
      <alignment horizontal="center" vertical="center" wrapText="1"/>
    </xf>
    <xf numFmtId="180" fontId="19" fillId="2" borderId="3" xfId="9" applyNumberFormat="1" applyFont="1" applyFill="1" applyBorder="1" applyAlignment="1" applyProtection="1">
      <alignment horizontal="center" vertical="center" shrinkToFit="1"/>
      <protection locked="0"/>
    </xf>
    <xf numFmtId="180" fontId="19" fillId="2" borderId="4" xfId="9" applyNumberFormat="1" applyFont="1" applyFill="1" applyBorder="1" applyAlignment="1" applyProtection="1">
      <alignment horizontal="center" vertical="center" shrinkToFit="1"/>
      <protection locked="0"/>
    </xf>
    <xf numFmtId="180" fontId="19" fillId="2" borderId="2" xfId="9" applyNumberFormat="1" applyFont="1" applyFill="1" applyBorder="1" applyAlignment="1" applyProtection="1">
      <alignment horizontal="center" vertical="center" shrinkToFit="1"/>
      <protection locked="0"/>
    </xf>
    <xf numFmtId="0" fontId="12" fillId="2" borderId="12" xfId="9" applyFont="1" applyFill="1" applyBorder="1" applyAlignment="1" applyProtection="1">
      <alignment horizontal="center" vertical="center" wrapText="1"/>
      <protection locked="0"/>
    </xf>
    <xf numFmtId="0" fontId="12" fillId="2" borderId="12" xfId="9" applyFont="1" applyFill="1" applyBorder="1" applyAlignment="1" applyProtection="1">
      <alignment horizontal="left" vertical="center" indent="1"/>
      <protection locked="0"/>
    </xf>
    <xf numFmtId="0" fontId="12" fillId="0" borderId="5" xfId="9" applyFont="1" applyBorder="1" applyAlignment="1">
      <alignment vertical="center" wrapText="1"/>
    </xf>
    <xf numFmtId="0" fontId="12" fillId="0" borderId="0" xfId="9" applyFont="1" applyAlignment="1">
      <alignment vertical="center" wrapText="1"/>
    </xf>
    <xf numFmtId="0" fontId="12" fillId="0" borderId="5" xfId="11" applyFont="1" applyBorder="1" applyAlignment="1">
      <alignment vertical="center" wrapText="1"/>
    </xf>
    <xf numFmtId="0" fontId="12" fillId="0" borderId="0" xfId="11" applyFont="1" applyAlignment="1">
      <alignment vertical="center" wrapText="1"/>
    </xf>
    <xf numFmtId="0" fontId="12" fillId="0" borderId="12" xfId="11" applyFont="1" applyBorder="1" applyAlignment="1">
      <alignment horizontal="center" vertical="center"/>
    </xf>
    <xf numFmtId="0" fontId="12" fillId="0" borderId="12" xfId="11" applyFont="1" applyBorder="1" applyAlignment="1">
      <alignment horizontal="center" vertical="center" wrapText="1"/>
    </xf>
    <xf numFmtId="0" fontId="12" fillId="2" borderId="12" xfId="11" applyFont="1" applyFill="1" applyBorder="1" applyAlignment="1" applyProtection="1">
      <alignment horizontal="left" vertical="center" indent="1"/>
      <protection locked="0"/>
    </xf>
    <xf numFmtId="0" fontId="19" fillId="0" borderId="0" xfId="11" applyFont="1" applyAlignment="1">
      <alignment vertical="top" wrapText="1"/>
    </xf>
    <xf numFmtId="0" fontId="65" fillId="0" borderId="12" xfId="25" applyFont="1" applyBorder="1">
      <alignment vertical="center"/>
    </xf>
  </cellXfs>
  <cellStyles count="32">
    <cellStyle name="ハイパーリンク" xfId="25" builtinId="8"/>
    <cellStyle name="ハイパーリンク 2" xfId="13" xr:uid="{00000000-0005-0000-0000-000001000000}"/>
    <cellStyle name="ハイパーリンク 2 2" xfId="16" xr:uid="{00000000-0005-0000-0000-000002000000}"/>
    <cellStyle name="ハイパーリンク 3" xfId="14" xr:uid="{00000000-0005-0000-0000-000003000000}"/>
    <cellStyle name="桁区切り" xfId="12" builtinId="6"/>
    <cellStyle name="桁区切り 2" xfId="7" xr:uid="{00000000-0005-0000-0000-000005000000}"/>
    <cellStyle name="桁区切り 2 10" xfId="1" xr:uid="{00000000-0005-0000-0000-000006000000}"/>
    <cellStyle name="桁区切り 3" xfId="10" xr:uid="{00000000-0005-0000-0000-000007000000}"/>
    <cellStyle name="標準" xfId="0" builtinId="0"/>
    <cellStyle name="標準 2" xfId="2" xr:uid="{00000000-0005-0000-0000-000009000000}"/>
    <cellStyle name="標準 2 2" xfId="3" xr:uid="{00000000-0005-0000-0000-00000A000000}"/>
    <cellStyle name="標準 2 3" xfId="4" xr:uid="{00000000-0005-0000-0000-00000B000000}"/>
    <cellStyle name="標準 2 4" xfId="18" xr:uid="{00000000-0005-0000-0000-00000C000000}"/>
    <cellStyle name="標準 3" xfId="6" xr:uid="{00000000-0005-0000-0000-00000D000000}"/>
    <cellStyle name="標準 3 2" xfId="9" xr:uid="{00000000-0005-0000-0000-00000E000000}"/>
    <cellStyle name="標準 3 2 2" xfId="19" xr:uid="{00000000-0005-0000-0000-00000F000000}"/>
    <cellStyle name="標準 3 2 3" xfId="28" xr:uid="{53848A8F-E8E4-4E8E-8A27-2829591570E9}"/>
    <cellStyle name="標準 3 3" xfId="20" xr:uid="{00000000-0005-0000-0000-000010000000}"/>
    <cellStyle name="標準 3 4" xfId="17" xr:uid="{00000000-0005-0000-0000-000011000000}"/>
    <cellStyle name="標準 4" xfId="5" xr:uid="{00000000-0005-0000-0000-000012000000}"/>
    <cellStyle name="標準 5" xfId="8" xr:uid="{00000000-0005-0000-0000-000013000000}"/>
    <cellStyle name="標準 5 2" xfId="22" xr:uid="{00000000-0005-0000-0000-000014000000}"/>
    <cellStyle name="標準 6" xfId="11" xr:uid="{00000000-0005-0000-0000-000015000000}"/>
    <cellStyle name="標準 6 2" xfId="15" xr:uid="{00000000-0005-0000-0000-000016000000}"/>
    <cellStyle name="標準 6 3" xfId="31" xr:uid="{0249CB0E-0F1A-4AF8-A966-96BA96452802}"/>
    <cellStyle name="標準 7" xfId="23" xr:uid="{00000000-0005-0000-0000-000017000000}"/>
    <cellStyle name="標準 9" xfId="21" xr:uid="{00000000-0005-0000-0000-000018000000}"/>
    <cellStyle name="標準 9 2" xfId="24" xr:uid="{00000000-0005-0000-0000-000019000000}"/>
    <cellStyle name="標準 9 2 2" xfId="29" xr:uid="{C8B38F18-6AA4-4FB5-A96A-99561DC88E9F}"/>
    <cellStyle name="標準 9 3" xfId="26" xr:uid="{00000000-0005-0000-0000-00001A000000}"/>
    <cellStyle name="標準 9 3 2" xfId="30" xr:uid="{24FF2C19-BBAE-4903-AB32-D0A67C6F6A28}"/>
    <cellStyle name="標準 9 4" xfId="27" xr:uid="{00000000-0005-0000-0000-00001B000000}"/>
  </cellStyles>
  <dxfs count="0"/>
  <tableStyles count="0" defaultTableStyle="TableStyleMedium2" defaultPivotStyle="PivotStyleLight16"/>
  <colors>
    <mruColors>
      <color rgb="FFFFFF66"/>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64</xdr:row>
      <xdr:rowOff>15240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567690" y="11344275"/>
          <a:ext cx="3470910" cy="270510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129540</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09600" y="1310640"/>
          <a:ext cx="363855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1716</xdr:colOff>
      <xdr:row>4</xdr:row>
      <xdr:rowOff>107316</xdr:rowOff>
    </xdr:from>
    <xdr:to>
      <xdr:col>57</xdr:col>
      <xdr:colOff>123825</xdr:colOff>
      <xdr:row>9</xdr:row>
      <xdr:rowOff>6351</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040566" y="869316"/>
          <a:ext cx="4132134" cy="135636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a:t>
          </a:r>
          <a:r>
            <a:rPr lang="ja-JP" altLang="en-US" sz="1200" b="0" i="0" baseline="0">
              <a:solidFill>
                <a:srgbClr val="FF0000"/>
              </a:solidFill>
              <a:latin typeface="ＭＳ ゴシック" pitchFamily="49" charset="-128"/>
              <a:ea typeface="ＭＳ ゴシック" pitchFamily="49" charset="-128"/>
              <a:cs typeface="+mn-cs"/>
            </a:rPr>
            <a:t>を</a:t>
          </a:r>
          <a:r>
            <a:rPr lang="en-US" altLang="ja-JP" sz="1200" b="0" i="0" baseline="0">
              <a:solidFill>
                <a:srgbClr val="FF0000"/>
              </a:solidFill>
              <a:latin typeface="ＭＳ ゴシック" pitchFamily="49" charset="-128"/>
              <a:ea typeface="ＭＳ ゴシック" pitchFamily="49" charset="-128"/>
              <a:cs typeface="+mn-cs"/>
            </a:rPr>
            <a:t>PDF</a:t>
          </a:r>
          <a:r>
            <a:rPr lang="ja-JP" altLang="en-US" sz="1200" b="0" i="0" baseline="0">
              <a:solidFill>
                <a:srgbClr val="FF0000"/>
              </a:solidFill>
              <a:latin typeface="ＭＳ ゴシック" pitchFamily="49" charset="-128"/>
              <a:ea typeface="ＭＳ ゴシック" pitchFamily="49" charset="-128"/>
              <a:cs typeface="+mn-cs"/>
            </a:rPr>
            <a:t>化する際</a:t>
          </a:r>
          <a:r>
            <a:rPr lang="ja-JP" altLang="ja-JP" sz="1200" b="0" i="0" baseline="0">
              <a:solidFill>
                <a:srgbClr val="FF0000"/>
              </a:solidFill>
              <a:latin typeface="ＭＳ ゴシック" pitchFamily="49" charset="-128"/>
              <a:ea typeface="ＭＳ ゴシック" pitchFamily="49" charset="-128"/>
              <a:cs typeface="+mn-cs"/>
            </a:rPr>
            <a:t>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）で</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行ってください。 着色版は受け付けません。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設定方法は「記載・印刷要領」シートに解説が有ります。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42</xdr:col>
      <xdr:colOff>26670</xdr:colOff>
      <xdr:row>39</xdr:row>
      <xdr:rowOff>28574</xdr:rowOff>
    </xdr:from>
    <xdr:to>
      <xdr:col>52</xdr:col>
      <xdr:colOff>145415</xdr:colOff>
      <xdr:row>47</xdr:row>
      <xdr:rowOff>0</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6065520" y="11106149"/>
          <a:ext cx="1547495" cy="2466976"/>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73856</xdr:colOff>
      <xdr:row>193</xdr:row>
      <xdr:rowOff>164417</xdr:rowOff>
    </xdr:from>
    <xdr:to>
      <xdr:col>57</xdr:col>
      <xdr:colOff>9233</xdr:colOff>
      <xdr:row>201</xdr:row>
      <xdr:rowOff>130126</xdr:rowOff>
    </xdr:to>
    <xdr:sp macro="" textlink="">
      <xdr:nvSpPr>
        <xdr:cNvPr id="4" name="Text Box 334">
          <a:extLst>
            <a:ext uri="{FF2B5EF4-FFF2-40B4-BE49-F238E27FC236}">
              <a16:creationId xmlns:a16="http://schemas.microsoft.com/office/drawing/2014/main" id="{00000000-0008-0000-0600-000004000000}"/>
            </a:ext>
          </a:extLst>
        </xdr:cNvPr>
        <xdr:cNvSpPr txBox="1">
          <a:spLocks noChangeArrowheads="1"/>
        </xdr:cNvSpPr>
      </xdr:nvSpPr>
      <xdr:spPr bwMode="auto">
        <a:xfrm>
          <a:off x="6225885" y="61348535"/>
          <a:ext cx="3924672" cy="2061209"/>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46</xdr:col>
      <xdr:colOff>131845</xdr:colOff>
      <xdr:row>201</xdr:row>
      <xdr:rowOff>174276</xdr:rowOff>
    </xdr:from>
    <xdr:to>
      <xdr:col>57</xdr:col>
      <xdr:colOff>24318</xdr:colOff>
      <xdr:row>214</xdr:row>
      <xdr:rowOff>319055</xdr:rowOff>
    </xdr:to>
    <xdr:sp macro="" textlink="">
      <xdr:nvSpPr>
        <xdr:cNvPr id="6" name="Text Box 334">
          <a:extLst>
            <a:ext uri="{FF2B5EF4-FFF2-40B4-BE49-F238E27FC236}">
              <a16:creationId xmlns:a16="http://schemas.microsoft.com/office/drawing/2014/main" id="{00000000-0008-0000-0600-000006000000}"/>
            </a:ext>
          </a:extLst>
        </xdr:cNvPr>
        <xdr:cNvSpPr txBox="1">
          <a:spLocks noChangeArrowheads="1"/>
        </xdr:cNvSpPr>
      </xdr:nvSpPr>
      <xdr:spPr bwMode="auto">
        <a:xfrm>
          <a:off x="6866580" y="63453894"/>
          <a:ext cx="3915385" cy="4907279"/>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太陽光発電システム</a:t>
          </a:r>
          <a:r>
            <a:rPr lang="en-US" altLang="ja-JP" sz="1200" b="1"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a:t>
          </a:r>
          <a:r>
            <a:rPr lang="ja-JP" altLang="en-US" sz="1050" b="0" i="0" u="none" strike="noStrike" baseline="0">
              <a:solidFill>
                <a:srgbClr val="FF0000"/>
              </a:solidFill>
              <a:latin typeface="ＭＳ ゴシック" pitchFamily="49" charset="-128"/>
              <a:ea typeface="ＭＳ ゴシック" pitchFamily="49" charset="-128"/>
            </a:rPr>
            <a:t>小数点以下第３位切り捨て</a:t>
          </a:r>
          <a:endParaRPr lang="en-US" altLang="ja-JP" sz="105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〇新築住宅</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3.00kW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15</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3.01kW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3.60kW</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36</a:t>
          </a:r>
          <a:r>
            <a:rPr lang="ja-JP" altLang="en-US" sz="1050" b="1" i="0" u="sng" strike="noStrike" baseline="0">
              <a:solidFill>
                <a:srgbClr val="FF0000"/>
              </a:solidFill>
              <a:latin typeface="ＭＳ ゴシック" pitchFamily="49" charset="-128"/>
              <a:ea typeface="ＭＳ ゴシック" pitchFamily="49" charset="-128"/>
            </a:rPr>
            <a:t>万円</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3.61kW</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10</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〇既存住宅</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3.00kW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18</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3.01kW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3.75kW</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45</a:t>
          </a:r>
          <a:r>
            <a:rPr lang="ja-JP" altLang="en-US" sz="1050" b="1" i="0" u="sng" strike="noStrike" baseline="0">
              <a:solidFill>
                <a:srgbClr val="FF0000"/>
              </a:solidFill>
              <a:latin typeface="ＭＳ ゴシック" pitchFamily="49" charset="-128"/>
              <a:ea typeface="ＭＳ ゴシック" pitchFamily="49" charset="-128"/>
            </a:rPr>
            <a:t>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3.76kW</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12</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蓄電池システム</a:t>
          </a:r>
          <a:r>
            <a:rPr lang="en-US" altLang="ja-JP" sz="1200" b="1"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a:t>
          </a:r>
          <a:r>
            <a:rPr lang="ja-JP" altLang="en-US" sz="1050" b="0" i="0" u="none" strike="noStrike" baseline="0">
              <a:solidFill>
                <a:srgbClr val="FF0000"/>
              </a:solidFill>
              <a:latin typeface="ＭＳ ゴシック" pitchFamily="49" charset="-128"/>
              <a:ea typeface="ＭＳ ゴシック" pitchFamily="49" charset="-128"/>
            </a:rPr>
            <a:t>小数点以下第３位切り捨て</a:t>
          </a:r>
          <a:endParaRPr lang="en-US" altLang="ja-JP" sz="105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12</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/kWh</a:t>
          </a:r>
        </a:p>
      </xdr:txBody>
    </xdr:sp>
    <xdr:clientData/>
  </xdr:twoCellAnchor>
  <xdr:twoCellAnchor>
    <xdr:from>
      <xdr:col>42</xdr:col>
      <xdr:colOff>26670</xdr:colOff>
      <xdr:row>67</xdr:row>
      <xdr:rowOff>28574</xdr:rowOff>
    </xdr:from>
    <xdr:to>
      <xdr:col>52</xdr:col>
      <xdr:colOff>139065</xdr:colOff>
      <xdr:row>75</xdr:row>
      <xdr:rowOff>0</xdr:rowOff>
    </xdr:to>
    <xdr:sp macro="" textlink="">
      <xdr:nvSpPr>
        <xdr:cNvPr id="7" name="Text Box 334">
          <a:extLst>
            <a:ext uri="{FF2B5EF4-FFF2-40B4-BE49-F238E27FC236}">
              <a16:creationId xmlns:a16="http://schemas.microsoft.com/office/drawing/2014/main" id="{00000000-0008-0000-0600-000007000000}"/>
            </a:ext>
          </a:extLst>
        </xdr:cNvPr>
        <xdr:cNvSpPr txBox="1">
          <a:spLocks noChangeArrowheads="1"/>
        </xdr:cNvSpPr>
      </xdr:nvSpPr>
      <xdr:spPr bwMode="auto">
        <a:xfrm>
          <a:off x="6454140" y="1065656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95</xdr:row>
      <xdr:rowOff>0</xdr:rowOff>
    </xdr:from>
    <xdr:to>
      <xdr:col>52</xdr:col>
      <xdr:colOff>139065</xdr:colOff>
      <xdr:row>103</xdr:row>
      <xdr:rowOff>0</xdr:rowOff>
    </xdr:to>
    <xdr:sp macro="" textlink="">
      <xdr:nvSpPr>
        <xdr:cNvPr id="8" name="Text Box 334">
          <a:extLst>
            <a:ext uri="{FF2B5EF4-FFF2-40B4-BE49-F238E27FC236}">
              <a16:creationId xmlns:a16="http://schemas.microsoft.com/office/drawing/2014/main" id="{00000000-0008-0000-0600-000008000000}"/>
            </a:ext>
          </a:extLst>
        </xdr:cNvPr>
        <xdr:cNvSpPr txBox="1">
          <a:spLocks noChangeArrowheads="1"/>
        </xdr:cNvSpPr>
      </xdr:nvSpPr>
      <xdr:spPr bwMode="auto">
        <a:xfrm>
          <a:off x="6454140" y="1065656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123</xdr:row>
      <xdr:rowOff>28574</xdr:rowOff>
    </xdr:from>
    <xdr:to>
      <xdr:col>52</xdr:col>
      <xdr:colOff>139065</xdr:colOff>
      <xdr:row>131</xdr:row>
      <xdr:rowOff>0</xdr:rowOff>
    </xdr:to>
    <xdr:sp macro="" textlink="">
      <xdr:nvSpPr>
        <xdr:cNvPr id="9" name="Text Box 334">
          <a:extLst>
            <a:ext uri="{FF2B5EF4-FFF2-40B4-BE49-F238E27FC236}">
              <a16:creationId xmlns:a16="http://schemas.microsoft.com/office/drawing/2014/main" id="{00000000-0008-0000-0600-000009000000}"/>
            </a:ext>
          </a:extLst>
        </xdr:cNvPr>
        <xdr:cNvSpPr txBox="1">
          <a:spLocks noChangeArrowheads="1"/>
        </xdr:cNvSpPr>
      </xdr:nvSpPr>
      <xdr:spPr bwMode="auto">
        <a:xfrm>
          <a:off x="6454140" y="1806701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151</xdr:row>
      <xdr:rowOff>28574</xdr:rowOff>
    </xdr:from>
    <xdr:to>
      <xdr:col>52</xdr:col>
      <xdr:colOff>139065</xdr:colOff>
      <xdr:row>159</xdr:row>
      <xdr:rowOff>0</xdr:rowOff>
    </xdr:to>
    <xdr:sp macro="" textlink="">
      <xdr:nvSpPr>
        <xdr:cNvPr id="10" name="Text Box 334">
          <a:extLst>
            <a:ext uri="{FF2B5EF4-FFF2-40B4-BE49-F238E27FC236}">
              <a16:creationId xmlns:a16="http://schemas.microsoft.com/office/drawing/2014/main" id="{00000000-0008-0000-0600-00000A000000}"/>
            </a:ext>
          </a:extLst>
        </xdr:cNvPr>
        <xdr:cNvSpPr txBox="1">
          <a:spLocks noChangeArrowheads="1"/>
        </xdr:cNvSpPr>
      </xdr:nvSpPr>
      <xdr:spPr bwMode="auto">
        <a:xfrm>
          <a:off x="6454140" y="3288791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30</xdr:row>
          <xdr:rowOff>152400</xdr:rowOff>
        </xdr:from>
        <xdr:to>
          <xdr:col>2</xdr:col>
          <xdr:colOff>106680</xdr:colOff>
          <xdr:row>32</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okyo-co2down.jp/wp-content/uploads/2024/03/kinousei-pv_5kogata_r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1"/>
  <sheetViews>
    <sheetView tabSelected="1" workbookViewId="0"/>
  </sheetViews>
  <sheetFormatPr defaultColWidth="8.88671875" defaultRowHeight="13.2"/>
  <cols>
    <col min="1" max="1" width="93.88671875" style="23" customWidth="1"/>
    <col min="2" max="16384" width="8.88671875" style="23"/>
  </cols>
  <sheetData>
    <row r="1" spans="1:1" ht="24.6" customHeight="1">
      <c r="A1" s="22" t="s">
        <v>47</v>
      </c>
    </row>
    <row r="2" spans="1:1" ht="24.6" customHeight="1">
      <c r="A2" s="22" t="s">
        <v>543</v>
      </c>
    </row>
    <row r="3" spans="1:1" ht="21" customHeight="1">
      <c r="A3" s="24" t="s">
        <v>48</v>
      </c>
    </row>
    <row r="4" spans="1:1" s="26" customFormat="1" ht="21.6" customHeight="1">
      <c r="A4" s="25" t="s">
        <v>49</v>
      </c>
    </row>
    <row r="5" spans="1:1" s="26" customFormat="1" ht="21" customHeight="1">
      <c r="A5" s="99" t="s">
        <v>50</v>
      </c>
    </row>
    <row r="6" spans="1:1" s="26" customFormat="1" ht="21" customHeight="1">
      <c r="A6" s="99" t="s">
        <v>51</v>
      </c>
    </row>
    <row r="7" spans="1:1" s="26" customFormat="1" ht="21" customHeight="1">
      <c r="A7" s="658" t="s">
        <v>403</v>
      </c>
    </row>
    <row r="8" spans="1:1" s="26" customFormat="1" ht="21" customHeight="1">
      <c r="A8" s="658" t="s">
        <v>404</v>
      </c>
    </row>
    <row r="9" spans="1:1" s="26" customFormat="1" ht="21" customHeight="1">
      <c r="A9" s="658" t="s">
        <v>405</v>
      </c>
    </row>
    <row r="10" spans="1:1" s="26" customFormat="1" ht="21" customHeight="1">
      <c r="A10" s="658" t="s">
        <v>406</v>
      </c>
    </row>
    <row r="11" spans="1:1" s="26" customFormat="1" ht="21" customHeight="1">
      <c r="A11" s="658" t="s">
        <v>407</v>
      </c>
    </row>
    <row r="12" spans="1:1" s="26" customFormat="1" ht="21" customHeight="1">
      <c r="A12" s="658" t="s">
        <v>408</v>
      </c>
    </row>
    <row r="13" spans="1:1" s="26" customFormat="1" ht="21" customHeight="1">
      <c r="A13" s="658" t="s">
        <v>438</v>
      </c>
    </row>
    <row r="14" spans="1:1" s="26" customFormat="1" ht="21" customHeight="1">
      <c r="A14" s="658" t="s">
        <v>439</v>
      </c>
    </row>
    <row r="15" spans="1:1" s="26" customFormat="1" ht="21" customHeight="1">
      <c r="A15" s="658" t="s">
        <v>440</v>
      </c>
    </row>
    <row r="16" spans="1:1" s="26" customFormat="1" ht="21" customHeight="1">
      <c r="A16" s="658" t="s">
        <v>437</v>
      </c>
    </row>
    <row r="17" spans="1:1" s="26" customFormat="1" ht="21" customHeight="1">
      <c r="A17" s="88"/>
    </row>
    <row r="18" spans="1:1" s="26" customFormat="1" ht="15.6"/>
    <row r="19" spans="1:1" s="26" customFormat="1" ht="15.6"/>
    <row r="20" spans="1:1" s="26" customFormat="1" ht="15.6"/>
    <row r="21" spans="1:1" s="26" customFormat="1" ht="15.6"/>
  </sheetData>
  <sheetProtection algorithmName="SHA-512" hashValue="Ebeuq4YVK11t3lHfYPjUfsvbSm0afwPOWXYQOWhTu57Y4pCKdk0aQXBpE3O48bsiLaFD51O09leEnBez6MG7Og==" saltValue="e9MNBESErDWJt66t/DU58g==" spinCount="100000" sheet="1" objects="1" scenarios="1"/>
  <phoneticPr fontId="10"/>
  <hyperlinks>
    <hyperlink ref="A5" location="記載要領!A1" display="記載要領" xr:uid="{00000000-0004-0000-0000-000001000000}"/>
    <hyperlink ref="A6" location="基本情報!A1" display="基本情報入力シート" xr:uid="{00000000-0004-0000-0000-000002000000}"/>
    <hyperlink ref="A7" location="第１号様式!A1" display="第１号様式（助成金交付申請書）" xr:uid="{00000000-0004-0000-0000-000003000000}"/>
    <hyperlink ref="A8" location="'第２号様式（誓約書）公社宛'!A1" display="第2号様式（誓約書）" xr:uid="{00000000-0004-0000-0000-000004000000}"/>
    <hyperlink ref="A9" location="'第２号様式（誓約書）住宅所有者宛'!A1" display="第2号様式（誓約書）住宅所有者宛" xr:uid="{00000000-0004-0000-0000-000005000000}"/>
    <hyperlink ref="A10" location="第5号様式!A1" display="第5号様式（助成金交付申請撤回届出書）" xr:uid="{00000000-0004-0000-0000-000008000000}"/>
    <hyperlink ref="A11" location="第６号様式!A1" display="第6号様式（助成対象機器所有者氏名等変更届）" xr:uid="{00000000-0004-0000-0000-000009000000}"/>
    <hyperlink ref="A12" location="第７号様式!A1" display="第7号様式（助成対象機器所有者変更届）" xr:uid="{00000000-0004-0000-0000-00000A000000}"/>
    <hyperlink ref="A13" location="'第10号様式 '!A1" display="第10号様式（助成金交付決定取消通知書）" xr:uid="{00000000-0004-0000-0000-00000C000000}"/>
    <hyperlink ref="A14" location="第11号様式!A1" display="第11号様式（取得財産等処分承認申請書）" xr:uid="{00000000-0004-0000-0000-00000D000000}"/>
    <hyperlink ref="A15" location="第13号様式!A1" display="第13号様式（初期費用ゼロサービス契約変更申請書）" xr:uid="{00000000-0004-0000-0000-00000F000000}"/>
    <hyperlink ref="A16" location="'第15号様式 '!A1" display="第15号様式（初期費用ゼロサービス契約解除承認申請書）" xr:uid="{00000000-0004-0000-0000-000011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C83"/>
  <sheetViews>
    <sheetView workbookViewId="0"/>
  </sheetViews>
  <sheetFormatPr defaultColWidth="9" defaultRowHeight="13.2"/>
  <cols>
    <col min="1" max="1" width="0.88671875" style="13" customWidth="1"/>
    <col min="2" max="28" width="3.109375" style="13" customWidth="1"/>
    <col min="29" max="29" width="3.88671875" style="13" customWidth="1"/>
    <col min="30" max="30" width="2.88671875" style="13" customWidth="1"/>
    <col min="31" max="32" width="7.88671875" style="13" customWidth="1"/>
    <col min="33" max="16384" width="9" style="13"/>
  </cols>
  <sheetData>
    <row r="2" spans="2:29" ht="50.25" customHeight="1">
      <c r="B2" s="250" t="s">
        <v>52</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row>
    <row r="3" spans="2:29" ht="9" customHeight="1">
      <c r="B3" s="27"/>
      <c r="C3" s="28"/>
      <c r="D3" s="28"/>
      <c r="E3" s="28"/>
      <c r="F3" s="28"/>
      <c r="G3" s="28"/>
      <c r="H3" s="28"/>
      <c r="I3" s="28"/>
      <c r="J3" s="28"/>
      <c r="K3" s="28"/>
      <c r="L3" s="28"/>
    </row>
    <row r="4" spans="2:29" ht="24" hidden="1" customHeight="1">
      <c r="B4" s="29"/>
      <c r="D4" s="14"/>
      <c r="E4" s="14"/>
      <c r="F4" s="28"/>
      <c r="G4" s="28"/>
      <c r="H4" s="28"/>
      <c r="I4" s="28"/>
      <c r="J4" s="28"/>
      <c r="K4" s="28"/>
      <c r="L4" s="28"/>
    </row>
    <row r="5" spans="2:29" ht="21" hidden="1" customHeight="1">
      <c r="B5" s="30"/>
      <c r="C5" s="31"/>
      <c r="D5" s="31"/>
      <c r="E5" s="31"/>
      <c r="F5" s="31"/>
      <c r="G5" s="31"/>
      <c r="H5" s="31"/>
      <c r="I5" s="14"/>
      <c r="J5" s="31"/>
      <c r="K5" s="31"/>
      <c r="L5" s="32"/>
      <c r="M5" s="32"/>
      <c r="N5" s="32"/>
      <c r="O5" s="32"/>
      <c r="P5" s="32"/>
      <c r="Q5" s="32"/>
      <c r="R5" s="32"/>
      <c r="S5" s="32"/>
      <c r="T5" s="32"/>
      <c r="U5" s="32"/>
      <c r="V5" s="32"/>
      <c r="W5" s="32"/>
      <c r="X5" s="32"/>
      <c r="Y5" s="32"/>
      <c r="Z5" s="32"/>
      <c r="AA5" s="32"/>
      <c r="AB5" s="32"/>
      <c r="AC5" s="32"/>
    </row>
    <row r="6" spans="2:29" ht="21" hidden="1" customHeight="1">
      <c r="B6" s="30"/>
      <c r="C6" s="31"/>
      <c r="D6" s="31"/>
      <c r="E6" s="31"/>
      <c r="F6" s="31"/>
      <c r="G6" s="31"/>
      <c r="H6" s="31"/>
      <c r="I6" s="14"/>
      <c r="J6" s="31"/>
      <c r="K6" s="31"/>
      <c r="L6" s="32"/>
      <c r="M6" s="32"/>
      <c r="N6" s="32"/>
      <c r="O6" s="32"/>
      <c r="P6" s="32"/>
      <c r="Q6" s="32"/>
      <c r="R6" s="32"/>
      <c r="S6" s="32"/>
      <c r="T6" s="32"/>
      <c r="U6" s="32"/>
      <c r="V6" s="32"/>
      <c r="W6" s="32"/>
      <c r="X6" s="32"/>
      <c r="Y6" s="32"/>
      <c r="Z6" s="32"/>
      <c r="AA6" s="32"/>
      <c r="AB6" s="32"/>
      <c r="AC6" s="32"/>
    </row>
    <row r="7" spans="2:29" ht="21" hidden="1" customHeight="1">
      <c r="B7" s="30"/>
      <c r="C7" s="31"/>
      <c r="D7" s="31"/>
      <c r="E7" s="31"/>
      <c r="F7" s="31"/>
      <c r="G7" s="31"/>
      <c r="H7" s="31"/>
      <c r="I7" s="14"/>
      <c r="J7" s="31"/>
      <c r="K7" s="31"/>
      <c r="L7" s="32"/>
      <c r="M7" s="32"/>
      <c r="N7" s="32"/>
      <c r="O7" s="32"/>
      <c r="P7" s="32"/>
      <c r="Q7" s="32"/>
      <c r="R7" s="32"/>
      <c r="S7" s="32"/>
      <c r="T7" s="32"/>
      <c r="U7" s="32"/>
      <c r="V7" s="32"/>
      <c r="W7" s="32"/>
      <c r="X7" s="32"/>
      <c r="Y7" s="32"/>
      <c r="Z7" s="32"/>
      <c r="AA7" s="32"/>
      <c r="AB7" s="32"/>
      <c r="AC7" s="32"/>
    </row>
    <row r="8" spans="2:29" ht="21" hidden="1" customHeight="1">
      <c r="B8" s="30"/>
      <c r="C8" s="31"/>
      <c r="D8" s="31"/>
      <c r="E8" s="31"/>
      <c r="F8" s="31"/>
      <c r="G8" s="31"/>
      <c r="H8" s="31"/>
      <c r="I8" s="14"/>
      <c r="J8" s="31"/>
      <c r="K8" s="31"/>
      <c r="L8" s="32"/>
      <c r="M8" s="32"/>
      <c r="N8" s="32"/>
      <c r="O8" s="32"/>
      <c r="P8" s="32"/>
      <c r="Q8" s="32"/>
      <c r="R8" s="32"/>
      <c r="S8" s="32"/>
      <c r="T8" s="32"/>
      <c r="U8" s="32"/>
      <c r="V8" s="32"/>
      <c r="W8" s="32"/>
      <c r="X8" s="32"/>
      <c r="Y8" s="32"/>
      <c r="Z8" s="32"/>
      <c r="AA8" s="32"/>
      <c r="AB8" s="32"/>
      <c r="AC8" s="32"/>
    </row>
    <row r="9" spans="2:29" ht="21" hidden="1" customHeight="1">
      <c r="B9" s="30"/>
      <c r="C9" s="31"/>
      <c r="D9" s="31"/>
      <c r="E9" s="31"/>
      <c r="F9" s="31"/>
      <c r="G9" s="31"/>
      <c r="H9" s="31"/>
      <c r="I9" s="14"/>
      <c r="J9" s="31"/>
      <c r="K9" s="31"/>
      <c r="L9" s="32"/>
      <c r="M9" s="32"/>
      <c r="N9" s="32"/>
      <c r="O9" s="32"/>
      <c r="P9" s="32"/>
      <c r="Q9" s="32"/>
      <c r="R9" s="32"/>
      <c r="S9" s="32"/>
      <c r="T9" s="32"/>
      <c r="U9" s="32"/>
      <c r="V9" s="32"/>
      <c r="W9" s="32"/>
      <c r="X9" s="32"/>
      <c r="Y9" s="32"/>
      <c r="Z9" s="32"/>
      <c r="AA9" s="32"/>
      <c r="AB9" s="32"/>
      <c r="AC9" s="32"/>
    </row>
    <row r="10" spans="2:29" ht="21" hidden="1" customHeight="1">
      <c r="B10" s="30"/>
      <c r="C10" s="31"/>
      <c r="D10" s="31"/>
      <c r="E10" s="31"/>
      <c r="F10" s="31"/>
      <c r="G10" s="31"/>
      <c r="H10" s="31"/>
      <c r="I10" s="14"/>
      <c r="J10" s="31"/>
      <c r="K10" s="31"/>
      <c r="L10" s="32"/>
      <c r="M10" s="32"/>
      <c r="N10" s="32"/>
      <c r="O10" s="32"/>
      <c r="P10" s="32"/>
      <c r="Q10" s="32"/>
      <c r="R10" s="32"/>
      <c r="S10" s="32"/>
      <c r="T10" s="32"/>
      <c r="U10" s="32"/>
      <c r="V10" s="32"/>
      <c r="W10" s="32"/>
      <c r="X10" s="32"/>
      <c r="Y10" s="32"/>
      <c r="Z10" s="32"/>
      <c r="AA10" s="32"/>
      <c r="AB10" s="32"/>
      <c r="AC10" s="32"/>
    </row>
    <row r="11" spans="2:29" ht="21" hidden="1" customHeight="1">
      <c r="B11" s="30"/>
      <c r="C11" s="31"/>
      <c r="D11" s="31"/>
      <c r="E11" s="31"/>
      <c r="F11" s="31"/>
      <c r="G11" s="31"/>
      <c r="H11" s="31"/>
      <c r="I11" s="14"/>
      <c r="J11" s="31"/>
      <c r="K11" s="31"/>
      <c r="L11" s="32"/>
      <c r="M11" s="32"/>
      <c r="N11" s="32"/>
      <c r="O11" s="32"/>
      <c r="P11" s="32"/>
      <c r="Q11" s="32"/>
      <c r="R11" s="32"/>
      <c r="S11" s="32"/>
      <c r="T11" s="32"/>
      <c r="U11" s="32"/>
      <c r="V11" s="32"/>
      <c r="W11" s="32"/>
      <c r="X11" s="32"/>
      <c r="Y11" s="32"/>
      <c r="Z11" s="32"/>
      <c r="AA11" s="32"/>
      <c r="AB11" s="32"/>
      <c r="AC11" s="32"/>
    </row>
    <row r="12" spans="2:29" ht="21" hidden="1" customHeight="1">
      <c r="B12" s="30"/>
      <c r="C12" s="31"/>
      <c r="D12" s="31"/>
      <c r="E12" s="31"/>
      <c r="F12" s="31"/>
      <c r="G12" s="31"/>
      <c r="H12" s="31"/>
      <c r="I12" s="14"/>
      <c r="J12" s="31"/>
      <c r="K12" s="31"/>
      <c r="L12" s="32"/>
      <c r="M12" s="32"/>
      <c r="N12" s="32"/>
      <c r="O12" s="32"/>
      <c r="P12" s="32"/>
      <c r="Q12" s="32"/>
      <c r="R12" s="32"/>
      <c r="S12" s="32"/>
      <c r="T12" s="32"/>
      <c r="U12" s="32"/>
      <c r="V12" s="32"/>
      <c r="W12" s="32"/>
      <c r="X12" s="32"/>
      <c r="Y12" s="32"/>
      <c r="Z12" s="32"/>
      <c r="AA12" s="32"/>
      <c r="AB12" s="32"/>
      <c r="AC12" s="32"/>
    </row>
    <row r="13" spans="2:29" ht="21" hidden="1" customHeight="1">
      <c r="B13" s="30"/>
      <c r="D13" s="14"/>
      <c r="E13" s="14"/>
      <c r="F13" s="14"/>
      <c r="G13" s="14"/>
      <c r="H13" s="14"/>
      <c r="I13" s="14"/>
      <c r="L13" s="33"/>
      <c r="M13" s="33"/>
      <c r="N13" s="33"/>
      <c r="O13" s="34"/>
      <c r="P13" s="33"/>
      <c r="Q13" s="33"/>
      <c r="R13" s="33"/>
      <c r="S13" s="33"/>
      <c r="T13" s="33"/>
      <c r="U13" s="33"/>
      <c r="V13" s="33"/>
      <c r="W13" s="33"/>
      <c r="X13" s="33"/>
      <c r="Y13" s="33"/>
      <c r="Z13" s="33"/>
      <c r="AA13" s="33"/>
      <c r="AB13" s="33"/>
      <c r="AC13" s="33"/>
    </row>
    <row r="14" spans="2:29" ht="21" hidden="1" customHeight="1">
      <c r="B14" s="30"/>
      <c r="C14" s="31"/>
      <c r="D14" s="35"/>
      <c r="E14" s="31"/>
      <c r="F14" s="31"/>
      <c r="G14" s="31"/>
      <c r="H14" s="31"/>
      <c r="I14" s="14"/>
      <c r="J14" s="31"/>
      <c r="K14" s="31"/>
      <c r="L14" s="32"/>
      <c r="M14" s="32"/>
      <c r="N14" s="32"/>
      <c r="O14" s="32"/>
      <c r="P14" s="32"/>
      <c r="Q14" s="32"/>
      <c r="R14" s="32"/>
      <c r="S14" s="32"/>
      <c r="T14" s="32"/>
      <c r="U14" s="32"/>
      <c r="V14" s="32"/>
      <c r="W14" s="32"/>
      <c r="X14" s="32"/>
      <c r="Y14" s="32"/>
      <c r="Z14" s="32"/>
      <c r="AA14" s="32"/>
      <c r="AB14" s="32"/>
      <c r="AC14" s="32"/>
    </row>
    <row r="15" spans="2:29" ht="13.5" hidden="1" customHeight="1">
      <c r="B15" s="30"/>
      <c r="C15" s="14"/>
      <c r="D15" s="14"/>
      <c r="E15" s="14"/>
      <c r="F15" s="14"/>
      <c r="G15" s="14"/>
      <c r="H15" s="14"/>
      <c r="I15" s="14"/>
      <c r="K15" s="33"/>
      <c r="L15" s="33"/>
      <c r="M15" s="33"/>
      <c r="N15" s="34"/>
      <c r="O15" s="33"/>
      <c r="P15" s="33"/>
      <c r="Q15" s="33"/>
      <c r="R15" s="33"/>
      <c r="S15" s="33"/>
      <c r="T15" s="33"/>
      <c r="U15" s="33"/>
      <c r="V15" s="33"/>
      <c r="W15" s="33"/>
      <c r="X15" s="33"/>
      <c r="Y15" s="33"/>
      <c r="Z15" s="33"/>
      <c r="AA15" s="33"/>
      <c r="AB15" s="33"/>
    </row>
    <row r="16" spans="2:29" ht="13.5" hidden="1" customHeight="1">
      <c r="B16" s="30"/>
      <c r="C16" s="14"/>
      <c r="D16" s="14"/>
      <c r="E16" s="14"/>
      <c r="F16" s="14"/>
      <c r="G16" s="14"/>
      <c r="H16" s="14"/>
      <c r="I16" s="14"/>
      <c r="K16" s="33"/>
      <c r="L16" s="33"/>
      <c r="M16" s="33"/>
      <c r="N16" s="34"/>
      <c r="O16" s="33"/>
      <c r="P16" s="33"/>
      <c r="Q16" s="33"/>
      <c r="R16" s="33"/>
      <c r="S16" s="33"/>
      <c r="T16" s="33"/>
      <c r="U16" s="33"/>
      <c r="V16" s="33"/>
      <c r="W16" s="33"/>
      <c r="X16" s="33"/>
      <c r="Y16" s="33"/>
      <c r="Z16" s="33"/>
      <c r="AA16" s="33"/>
      <c r="AB16" s="33"/>
    </row>
    <row r="17" spans="2:28" ht="24" customHeight="1">
      <c r="B17" s="36" t="s">
        <v>53</v>
      </c>
      <c r="C17" s="30"/>
      <c r="D17" s="30"/>
      <c r="E17" s="30"/>
      <c r="F17" s="30"/>
      <c r="G17" s="30"/>
      <c r="H17" s="30"/>
      <c r="I17" s="30"/>
      <c r="J17" s="30"/>
      <c r="K17" s="30"/>
      <c r="L17" s="30"/>
      <c r="M17" s="33"/>
      <c r="N17" s="33"/>
      <c r="O17" s="33"/>
      <c r="P17" s="33"/>
      <c r="Q17" s="33"/>
      <c r="R17" s="33"/>
      <c r="S17" s="33"/>
      <c r="T17" s="33"/>
      <c r="U17" s="33"/>
      <c r="V17" s="33"/>
      <c r="W17" s="33"/>
      <c r="X17" s="33"/>
      <c r="Y17" s="33"/>
      <c r="Z17" s="33"/>
      <c r="AA17" s="33"/>
      <c r="AB17" s="33"/>
    </row>
    <row r="18" spans="2:28" ht="14.4">
      <c r="B18" s="37"/>
      <c r="C18" s="38"/>
      <c r="D18" s="30"/>
      <c r="E18" s="30"/>
      <c r="F18" s="30"/>
      <c r="G18" s="30"/>
      <c r="H18" s="30"/>
      <c r="I18" s="30"/>
      <c r="J18" s="30"/>
      <c r="K18" s="30"/>
      <c r="L18" s="30"/>
      <c r="M18" s="33"/>
      <c r="N18" s="33"/>
      <c r="O18" s="33"/>
      <c r="P18" s="33"/>
      <c r="Q18" s="33"/>
      <c r="R18" s="33"/>
      <c r="S18" s="33"/>
      <c r="T18" s="33"/>
      <c r="U18" s="33"/>
      <c r="V18" s="33"/>
      <c r="W18" s="33"/>
      <c r="X18" s="33"/>
      <c r="Y18" s="33"/>
      <c r="Z18" s="33"/>
      <c r="AA18" s="33"/>
      <c r="AB18" s="33"/>
    </row>
    <row r="19" spans="2:28" ht="14.4">
      <c r="B19" s="37"/>
      <c r="C19" s="38"/>
      <c r="D19" s="30"/>
      <c r="E19" s="30"/>
      <c r="F19" s="30"/>
      <c r="G19" s="30"/>
      <c r="H19" s="30"/>
      <c r="I19" s="30"/>
      <c r="J19" s="30"/>
      <c r="K19" s="30"/>
      <c r="L19" s="30"/>
      <c r="M19" s="33"/>
      <c r="N19" s="33"/>
      <c r="O19" s="33"/>
      <c r="P19" s="33"/>
      <c r="Q19" s="33"/>
      <c r="R19" s="33"/>
      <c r="S19" s="33"/>
      <c r="T19" s="33"/>
      <c r="U19" s="33"/>
      <c r="V19" s="33"/>
      <c r="W19" s="33"/>
      <c r="X19" s="33"/>
      <c r="Y19" s="33"/>
      <c r="Z19" s="33"/>
      <c r="AA19" s="33"/>
      <c r="AB19" s="33"/>
    </row>
    <row r="20" spans="2:28" ht="14.4">
      <c r="B20" s="37"/>
      <c r="C20" s="38"/>
      <c r="D20" s="30"/>
      <c r="E20" s="30"/>
      <c r="F20" s="30"/>
      <c r="G20" s="30"/>
      <c r="H20" s="30"/>
      <c r="I20" s="30"/>
      <c r="J20" s="30"/>
      <c r="K20" s="30"/>
      <c r="L20" s="30"/>
      <c r="M20" s="33"/>
      <c r="N20" s="33"/>
      <c r="O20" s="33"/>
      <c r="P20" s="33"/>
      <c r="Q20" s="33"/>
      <c r="R20" s="33"/>
      <c r="S20" s="33"/>
      <c r="T20" s="33"/>
      <c r="U20" s="33"/>
      <c r="V20" s="33"/>
      <c r="W20" s="33"/>
      <c r="X20" s="33"/>
      <c r="Y20" s="33"/>
      <c r="Z20" s="33"/>
      <c r="AA20" s="33"/>
      <c r="AB20" s="33"/>
    </row>
    <row r="21" spans="2:28" ht="14.4">
      <c r="B21" s="37"/>
      <c r="C21" s="38"/>
      <c r="D21" s="30"/>
      <c r="E21" s="30"/>
      <c r="F21" s="30"/>
      <c r="G21" s="30"/>
      <c r="H21" s="30"/>
      <c r="I21" s="30"/>
      <c r="J21" s="30"/>
      <c r="K21" s="30"/>
      <c r="L21" s="30"/>
      <c r="M21" s="33"/>
      <c r="N21" s="33"/>
      <c r="O21" s="33"/>
      <c r="P21" s="33"/>
      <c r="Q21" s="33"/>
      <c r="R21" s="33"/>
      <c r="S21" s="33"/>
      <c r="T21" s="33"/>
      <c r="U21" s="33"/>
      <c r="V21" s="33"/>
      <c r="W21" s="33"/>
      <c r="X21" s="33"/>
      <c r="Y21" s="33"/>
      <c r="Z21" s="33"/>
      <c r="AA21" s="33"/>
      <c r="AB21" s="33"/>
    </row>
    <row r="22" spans="2:28" ht="13.5" customHeight="1">
      <c r="B22" s="37"/>
      <c r="C22" s="38"/>
      <c r="D22" s="30"/>
      <c r="E22" s="30"/>
      <c r="F22" s="30"/>
      <c r="G22" s="30"/>
      <c r="H22" s="30"/>
      <c r="I22" s="30"/>
      <c r="J22" s="30"/>
      <c r="K22" s="30"/>
      <c r="L22" s="30"/>
      <c r="M22" s="33"/>
      <c r="N22" s="33"/>
      <c r="O22" s="33"/>
      <c r="P22" s="33"/>
      <c r="Q22" s="33"/>
      <c r="R22" s="13" t="s">
        <v>54</v>
      </c>
      <c r="S22" s="33"/>
      <c r="T22" s="33"/>
      <c r="U22" s="33"/>
      <c r="V22" s="33"/>
      <c r="W22" s="33"/>
      <c r="X22" s="33"/>
      <c r="Y22" s="33"/>
      <c r="Z22" s="33"/>
      <c r="AA22" s="33"/>
      <c r="AB22" s="33"/>
    </row>
    <row r="23" spans="2:28" ht="13.5" customHeight="1">
      <c r="B23" s="37"/>
      <c r="C23" s="38"/>
      <c r="D23" s="30"/>
      <c r="E23" s="30"/>
      <c r="F23" s="30"/>
      <c r="G23" s="30"/>
      <c r="H23" s="30"/>
      <c r="I23" s="30"/>
      <c r="J23" s="30"/>
      <c r="K23" s="30"/>
      <c r="L23" s="30"/>
      <c r="M23" s="33"/>
      <c r="N23" s="33"/>
      <c r="O23" s="33"/>
      <c r="P23" s="33"/>
      <c r="Q23" s="33"/>
      <c r="R23" s="33"/>
      <c r="S23" s="33"/>
      <c r="T23" s="33"/>
      <c r="U23" s="33"/>
      <c r="V23" s="33"/>
      <c r="W23" s="33"/>
      <c r="X23" s="33"/>
      <c r="Y23" s="33"/>
      <c r="Z23" s="33"/>
      <c r="AA23" s="33"/>
      <c r="AB23" s="33"/>
    </row>
    <row r="24" spans="2:28" ht="24" customHeight="1">
      <c r="B24" s="39" t="s">
        <v>55</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2:28" ht="21" customHeight="1">
      <c r="B25" s="33"/>
      <c r="C25" s="40" t="s">
        <v>56</v>
      </c>
    </row>
    <row r="26" spans="2:28" ht="21" customHeight="1">
      <c r="B26" s="33"/>
      <c r="D26" s="252" t="s">
        <v>57</v>
      </c>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42"/>
    </row>
    <row r="27" spans="2:28" ht="21" customHeight="1">
      <c r="B27" s="33"/>
      <c r="D27" s="252" t="s">
        <v>58</v>
      </c>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42"/>
    </row>
    <row r="28" spans="2:28" ht="5.25" customHeight="1">
      <c r="B28" s="33"/>
      <c r="E28" s="43"/>
      <c r="F28" s="31"/>
      <c r="AB28" s="33"/>
    </row>
    <row r="29" spans="2:28" ht="21" customHeight="1">
      <c r="B29" s="33"/>
      <c r="E29" s="44"/>
      <c r="F29" s="31" t="s">
        <v>59</v>
      </c>
      <c r="AB29" s="33"/>
    </row>
    <row r="30" spans="2:28" ht="5.25" customHeight="1">
      <c r="B30" s="33"/>
      <c r="E30" s="45"/>
      <c r="F30" s="31"/>
      <c r="AB30" s="33"/>
    </row>
    <row r="31" spans="2:28" ht="21" customHeight="1">
      <c r="B31" s="33"/>
      <c r="E31" s="46"/>
      <c r="F31" s="47" t="s">
        <v>60</v>
      </c>
      <c r="G31" s="31"/>
      <c r="H31" s="31"/>
      <c r="I31" s="31"/>
      <c r="J31" s="31"/>
      <c r="K31" s="31"/>
      <c r="L31" s="31"/>
      <c r="M31" s="31"/>
      <c r="N31" s="31"/>
      <c r="O31" s="31"/>
      <c r="P31" s="31"/>
      <c r="Q31" s="31"/>
      <c r="R31" s="31"/>
      <c r="S31" s="31"/>
      <c r="T31" s="31"/>
      <c r="U31" s="31"/>
      <c r="V31" s="31"/>
      <c r="W31" s="31"/>
      <c r="X31" s="31"/>
      <c r="Y31" s="31"/>
      <c r="Z31" s="31"/>
      <c r="AA31" s="31"/>
      <c r="AB31" s="32"/>
    </row>
    <row r="32" spans="2:28" ht="5.25" customHeight="1">
      <c r="B32" s="33"/>
      <c r="E32" s="45"/>
      <c r="F32" s="31"/>
      <c r="AB32" s="33"/>
    </row>
    <row r="33" spans="2:28" ht="21" customHeight="1">
      <c r="B33" s="33"/>
      <c r="E33" s="48"/>
      <c r="F33" s="31" t="s">
        <v>61</v>
      </c>
      <c r="G33" s="41"/>
      <c r="H33" s="41"/>
      <c r="I33" s="41"/>
      <c r="J33" s="41"/>
      <c r="K33" s="41"/>
      <c r="L33" s="41"/>
      <c r="M33" s="41"/>
      <c r="N33" s="41"/>
      <c r="O33" s="41"/>
      <c r="P33" s="41"/>
      <c r="Q33" s="41"/>
      <c r="R33" s="41"/>
      <c r="S33" s="41"/>
      <c r="T33" s="41"/>
      <c r="U33" s="41"/>
      <c r="V33" s="41"/>
      <c r="W33" s="41"/>
      <c r="X33" s="41"/>
      <c r="Y33" s="41"/>
      <c r="Z33" s="41"/>
      <c r="AA33" s="41"/>
      <c r="AB33" s="49"/>
    </row>
    <row r="34" spans="2:28" ht="5.25" customHeight="1">
      <c r="B34" s="33"/>
      <c r="E34" s="45"/>
      <c r="F34" s="31"/>
      <c r="G34" s="41"/>
      <c r="H34" s="41"/>
      <c r="I34" s="41"/>
      <c r="J34" s="41"/>
      <c r="K34" s="41"/>
      <c r="L34" s="41"/>
      <c r="M34" s="41"/>
      <c r="N34" s="41"/>
      <c r="O34" s="41"/>
      <c r="P34" s="41"/>
      <c r="Q34" s="41"/>
      <c r="R34" s="41"/>
      <c r="S34" s="41"/>
      <c r="T34" s="41"/>
      <c r="U34" s="41"/>
      <c r="V34" s="41"/>
      <c r="W34" s="41"/>
      <c r="X34" s="41"/>
      <c r="Y34" s="41"/>
      <c r="Z34" s="41"/>
      <c r="AA34" s="41"/>
      <c r="AB34" s="49"/>
    </row>
    <row r="35" spans="2:28" ht="21" customHeight="1">
      <c r="B35" s="33"/>
      <c r="E35" s="50"/>
      <c r="F35" s="13" t="s">
        <v>62</v>
      </c>
      <c r="AB35" s="33"/>
    </row>
    <row r="36" spans="2:28" ht="15" customHeight="1">
      <c r="B36" s="33"/>
      <c r="D36" s="51"/>
      <c r="AB36" s="33"/>
    </row>
    <row r="37" spans="2:28" ht="13.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2:28" ht="21" customHeight="1">
      <c r="B38" s="33"/>
      <c r="C38" s="39" t="s">
        <v>63</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2:28" ht="30" customHeight="1">
      <c r="B39" s="33"/>
      <c r="C39" s="33"/>
      <c r="D39" s="253" t="s">
        <v>64</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52"/>
    </row>
    <row r="40" spans="2:28" ht="18" customHeight="1">
      <c r="B40" s="33"/>
      <c r="C40" s="33"/>
      <c r="D40" s="254" t="s">
        <v>65</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row>
    <row r="41" spans="2:28" ht="5.25" customHeight="1">
      <c r="B41" s="33"/>
      <c r="C41" s="33"/>
      <c r="E41" s="43"/>
      <c r="F41" s="31"/>
      <c r="AB41" s="33"/>
    </row>
    <row r="42" spans="2:28" ht="21" customHeight="1">
      <c r="B42" s="33"/>
      <c r="C42" s="33"/>
      <c r="E42" s="44"/>
      <c r="F42" s="31" t="s">
        <v>59</v>
      </c>
      <c r="AB42" s="33"/>
    </row>
    <row r="43" spans="2:28" ht="5.25" customHeight="1">
      <c r="B43" s="33"/>
      <c r="C43" s="33"/>
      <c r="E43" s="45"/>
      <c r="F43" s="31"/>
      <c r="AB43" s="33"/>
    </row>
    <row r="44" spans="2:28" ht="21" customHeight="1">
      <c r="B44" s="33"/>
      <c r="C44" s="33"/>
      <c r="E44" s="46"/>
      <c r="F44" s="47" t="s">
        <v>60</v>
      </c>
      <c r="G44" s="41"/>
      <c r="H44" s="41"/>
      <c r="I44" s="41"/>
      <c r="J44" s="41"/>
      <c r="K44" s="41"/>
      <c r="L44" s="41"/>
      <c r="M44" s="41"/>
      <c r="N44" s="41"/>
      <c r="O44" s="41"/>
      <c r="P44" s="41"/>
      <c r="Q44" s="41"/>
      <c r="R44" s="41"/>
      <c r="S44" s="41"/>
      <c r="T44" s="41"/>
      <c r="U44" s="41"/>
      <c r="V44" s="41"/>
      <c r="W44" s="41"/>
      <c r="X44" s="41"/>
      <c r="Y44" s="41"/>
      <c r="Z44" s="41"/>
      <c r="AA44" s="41"/>
      <c r="AB44" s="49"/>
    </row>
    <row r="45" spans="2:28" ht="5.25" customHeight="1">
      <c r="B45" s="33"/>
      <c r="C45" s="33"/>
      <c r="E45" s="45"/>
      <c r="F45" s="31"/>
      <c r="AB45" s="33"/>
    </row>
    <row r="46" spans="2:28" ht="21" customHeight="1">
      <c r="B46" s="33"/>
      <c r="C46" s="33"/>
      <c r="E46" s="48"/>
      <c r="F46" s="31" t="s">
        <v>61</v>
      </c>
      <c r="G46" s="41"/>
      <c r="H46" s="41"/>
      <c r="I46" s="41"/>
      <c r="J46" s="41"/>
      <c r="K46" s="41"/>
      <c r="L46" s="41"/>
      <c r="M46" s="41"/>
      <c r="N46" s="41"/>
      <c r="O46" s="41"/>
      <c r="P46" s="41"/>
      <c r="Q46" s="41"/>
      <c r="R46" s="41"/>
      <c r="S46" s="41"/>
      <c r="T46" s="41"/>
      <c r="U46" s="41"/>
      <c r="V46" s="41"/>
      <c r="W46" s="41"/>
      <c r="X46" s="41"/>
      <c r="Y46" s="41"/>
      <c r="Z46" s="41"/>
      <c r="AA46" s="41"/>
      <c r="AB46" s="49"/>
    </row>
    <row r="47" spans="2:28" ht="5.25" customHeight="1">
      <c r="B47" s="33"/>
      <c r="C47" s="33"/>
      <c r="E47" s="45"/>
      <c r="F47" s="31"/>
      <c r="G47" s="41"/>
      <c r="H47" s="41"/>
      <c r="I47" s="41"/>
      <c r="J47" s="41"/>
      <c r="K47" s="41"/>
      <c r="L47" s="41"/>
      <c r="M47" s="41"/>
      <c r="N47" s="41"/>
      <c r="O47" s="41"/>
      <c r="P47" s="41"/>
      <c r="Q47" s="41"/>
      <c r="R47" s="41"/>
      <c r="S47" s="41"/>
      <c r="T47" s="41"/>
      <c r="U47" s="41"/>
      <c r="V47" s="41"/>
      <c r="W47" s="41"/>
      <c r="X47" s="41"/>
      <c r="Y47" s="41"/>
      <c r="Z47" s="41"/>
      <c r="AA47" s="41"/>
      <c r="AB47" s="49"/>
    </row>
    <row r="48" spans="2:28" ht="21" customHeight="1">
      <c r="B48" s="33"/>
      <c r="C48" s="33"/>
      <c r="E48" s="50"/>
      <c r="F48" s="13" t="s">
        <v>62</v>
      </c>
      <c r="AB48" s="33"/>
    </row>
    <row r="49" spans="2:28" ht="14.25" customHeight="1">
      <c r="B49" s="33"/>
      <c r="C49" s="33"/>
      <c r="AB49" s="33"/>
    </row>
    <row r="50" spans="2:28" ht="14.25" customHeight="1"/>
    <row r="51" spans="2:28" ht="54.75" customHeight="1">
      <c r="B51" s="250" t="s">
        <v>66</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row>
    <row r="52" spans="2:28" ht="10.35" customHeight="1"/>
    <row r="53" spans="2:28" ht="23.25" customHeight="1">
      <c r="B53" s="39" t="s">
        <v>67</v>
      </c>
      <c r="C53" s="30"/>
      <c r="D53" s="30"/>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2:28" ht="21" customHeight="1">
      <c r="B54" s="37"/>
      <c r="C54" s="33"/>
      <c r="D54" s="253" t="s">
        <v>68</v>
      </c>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53"/>
    </row>
    <row r="55" spans="2:28" ht="10.35" customHeight="1">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2:28" ht="24" customHeight="1">
      <c r="B56" s="54" t="s">
        <v>69</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2:28" ht="21" customHeight="1">
      <c r="B57" s="33"/>
      <c r="C57" s="33"/>
      <c r="D57" s="254" t="s">
        <v>70</v>
      </c>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33"/>
    </row>
    <row r="58" spans="2:28" ht="21" customHeight="1">
      <c r="B58" s="33"/>
      <c r="C58" s="33"/>
      <c r="D58" s="255" t="s">
        <v>71</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33"/>
    </row>
    <row r="59" spans="2:28" ht="10.35" customHeight="1">
      <c r="B59" s="33"/>
      <c r="C59" s="33"/>
      <c r="D59" s="56"/>
      <c r="E59" s="56"/>
      <c r="F59" s="56"/>
      <c r="G59" s="56"/>
      <c r="H59" s="56"/>
      <c r="I59" s="56"/>
      <c r="J59" s="56"/>
      <c r="K59" s="56"/>
      <c r="L59" s="56"/>
      <c r="M59" s="56"/>
      <c r="N59" s="56"/>
      <c r="O59" s="56"/>
      <c r="P59" s="56"/>
      <c r="Q59" s="56"/>
      <c r="R59" s="56"/>
      <c r="S59" s="56"/>
      <c r="T59" s="56"/>
      <c r="U59" s="56"/>
      <c r="V59" s="56"/>
      <c r="W59" s="56"/>
      <c r="X59" s="56"/>
      <c r="Y59" s="56"/>
      <c r="Z59" s="56"/>
      <c r="AA59" s="56"/>
      <c r="AB59" s="33"/>
    </row>
    <row r="60" spans="2:28" ht="21" customHeight="1">
      <c r="B60" s="33"/>
      <c r="C60" s="33" t="s">
        <v>72</v>
      </c>
      <c r="D60" s="56"/>
      <c r="E60" s="56"/>
      <c r="F60" s="56"/>
      <c r="G60" s="56"/>
      <c r="H60" s="56"/>
      <c r="I60" s="56"/>
      <c r="J60" s="56"/>
      <c r="K60" s="56"/>
      <c r="L60" s="56"/>
      <c r="M60" s="56"/>
      <c r="N60" s="56"/>
      <c r="O60" s="56"/>
      <c r="P60" s="56"/>
      <c r="Q60" s="56"/>
      <c r="R60" s="56"/>
      <c r="S60" s="56"/>
      <c r="T60" s="56"/>
      <c r="U60" s="56"/>
      <c r="V60" s="56"/>
      <c r="W60" s="56"/>
      <c r="X60" s="56"/>
      <c r="Y60" s="56"/>
      <c r="Z60" s="56"/>
      <c r="AA60" s="56"/>
      <c r="AB60" s="33"/>
    </row>
    <row r="61" spans="2:28" ht="24" customHeight="1">
      <c r="B61" s="33"/>
      <c r="C61" s="33"/>
      <c r="D61" s="254" t="s">
        <v>73</v>
      </c>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33"/>
    </row>
    <row r="62" spans="2:28" ht="24" customHeight="1">
      <c r="B62" s="33"/>
      <c r="C62" s="33"/>
      <c r="D62" s="253" t="s">
        <v>74</v>
      </c>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53"/>
    </row>
    <row r="63" spans="2:28" ht="21" customHeight="1">
      <c r="B63" s="33"/>
      <c r="C63" s="33"/>
      <c r="D63" s="13" t="s">
        <v>75</v>
      </c>
      <c r="AB63" s="33"/>
    </row>
    <row r="64" spans="2:28" ht="10.35" customHeight="1">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2:28" ht="14.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2:28" ht="14.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2:28" ht="14.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2:28" ht="14.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2:28" ht="14.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2:28" ht="14.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2:28" ht="14.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2:28" ht="14.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2:28" ht="14.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2:28" ht="14.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2:28" ht="14.4">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2:28" ht="14.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2:28" ht="14.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2:28" ht="14.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2:28" ht="21.75" customHeight="1">
      <c r="B79" s="33"/>
      <c r="C79" s="33"/>
      <c r="D79" s="33"/>
      <c r="F79" s="33"/>
      <c r="G79" s="33"/>
      <c r="H79" s="33"/>
      <c r="I79" s="33"/>
      <c r="J79" s="33"/>
      <c r="K79" s="33"/>
      <c r="L79" s="33"/>
      <c r="M79" s="33"/>
      <c r="N79" s="33"/>
      <c r="O79" s="33"/>
      <c r="P79" s="33"/>
      <c r="Q79" s="33"/>
      <c r="R79" s="33"/>
      <c r="S79" s="33"/>
      <c r="T79" s="33"/>
      <c r="U79" s="33"/>
      <c r="V79" s="33"/>
      <c r="W79" s="33"/>
      <c r="X79" s="33"/>
      <c r="Y79" s="33"/>
      <c r="Z79" s="33"/>
      <c r="AA79" s="33"/>
      <c r="AB79" s="33"/>
    </row>
    <row r="80" spans="2:28" ht="21.75" customHeight="1">
      <c r="B80" s="33"/>
      <c r="C80" s="33"/>
      <c r="D80" s="33"/>
      <c r="F80" s="33"/>
      <c r="G80" s="33"/>
      <c r="H80" s="33"/>
      <c r="I80" s="33"/>
      <c r="J80" s="33"/>
      <c r="K80" s="33"/>
      <c r="L80" s="33"/>
      <c r="M80" s="33"/>
      <c r="N80" s="33"/>
      <c r="O80" s="33"/>
      <c r="P80" s="33"/>
      <c r="Q80" s="33"/>
      <c r="R80" s="33"/>
      <c r="S80" s="33"/>
      <c r="T80" s="33"/>
      <c r="U80" s="33"/>
      <c r="V80" s="33"/>
      <c r="W80" s="33"/>
      <c r="X80" s="33"/>
      <c r="Y80" s="33"/>
      <c r="Z80" s="33"/>
      <c r="AA80" s="33"/>
      <c r="AB80" s="33"/>
    </row>
    <row r="81" spans="2:28" ht="14.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2:28" ht="14.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2:28" ht="18" customHeight="1">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sheetData>
  <sheetProtection algorithmName="SHA-512" hashValue="Zptu1/501uPHLaE/CQEqD2yZqm0QGg2/1OZp85KCQScRzPqGyoWnFH9IT35Q8KqlPRXPmCatk76+FZRrdWd9cA==" saltValue="4WfQXbjppPRMledUDoR9xQ==" spinCount="100000" sheet="1" objects="1" scenarios="1" selectLockedCells="1"/>
  <mergeCells count="11">
    <mergeCell ref="D54:AA54"/>
    <mergeCell ref="D57:AA57"/>
    <mergeCell ref="D58:AA58"/>
    <mergeCell ref="D61:AA61"/>
    <mergeCell ref="D62:AA62"/>
    <mergeCell ref="B51:AB51"/>
    <mergeCell ref="B2:AB2"/>
    <mergeCell ref="D26:AA26"/>
    <mergeCell ref="D27:AA27"/>
    <mergeCell ref="D39:AA39"/>
    <mergeCell ref="D40:AA40"/>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sheetPr>
  <dimension ref="A1:BB17"/>
  <sheetViews>
    <sheetView workbookViewId="0">
      <selection activeCell="V11" sqref="V11"/>
    </sheetView>
  </sheetViews>
  <sheetFormatPr defaultColWidth="8.88671875" defaultRowHeight="13.2"/>
  <cols>
    <col min="1" max="54" width="15.88671875" style="63" customWidth="1"/>
    <col min="55" max="16384" width="8.88671875" style="63"/>
  </cols>
  <sheetData>
    <row r="1" spans="1:54" s="61" customFormat="1" ht="15" customHeight="1">
      <c r="A1" s="261" t="s">
        <v>98</v>
      </c>
      <c r="B1" s="263" t="s">
        <v>426</v>
      </c>
      <c r="C1" s="264"/>
      <c r="D1" s="264"/>
      <c r="E1" s="264"/>
      <c r="F1" s="264"/>
      <c r="G1" s="264"/>
      <c r="H1" s="264"/>
      <c r="I1" s="264"/>
      <c r="J1" s="264"/>
      <c r="K1" s="264"/>
      <c r="L1" s="264"/>
      <c r="M1" s="256"/>
      <c r="N1" s="271" t="s">
        <v>370</v>
      </c>
      <c r="O1" s="272"/>
      <c r="P1" s="272"/>
      <c r="Q1" s="272"/>
      <c r="R1" s="272"/>
      <c r="S1" s="272"/>
      <c r="T1" s="273"/>
      <c r="U1" s="275" t="s">
        <v>373</v>
      </c>
      <c r="V1" s="264" t="s">
        <v>374</v>
      </c>
      <c r="W1" s="264" t="s">
        <v>375</v>
      </c>
      <c r="X1" s="264" t="s">
        <v>376</v>
      </c>
      <c r="Y1" s="264" t="s">
        <v>96</v>
      </c>
      <c r="Z1" s="274" t="s">
        <v>377</v>
      </c>
      <c r="AA1" s="256" t="s">
        <v>378</v>
      </c>
      <c r="AB1" s="263" t="s">
        <v>379</v>
      </c>
      <c r="AC1" s="264"/>
      <c r="AD1" s="264"/>
      <c r="AE1" s="264"/>
      <c r="AF1" s="264"/>
      <c r="AG1" s="256"/>
      <c r="AH1" s="116" t="s">
        <v>387</v>
      </c>
      <c r="AI1" s="263" t="s">
        <v>390</v>
      </c>
      <c r="AJ1" s="264"/>
      <c r="AK1" s="264"/>
      <c r="AL1" s="264"/>
      <c r="AM1" s="264"/>
      <c r="AN1" s="264"/>
      <c r="AO1" s="264"/>
      <c r="AP1" s="264"/>
      <c r="AQ1" s="264"/>
      <c r="AR1" s="264"/>
      <c r="AS1" s="264"/>
      <c r="AT1" s="264"/>
      <c r="AU1" s="256"/>
      <c r="AV1" s="263" t="s">
        <v>399</v>
      </c>
      <c r="AW1" s="264"/>
      <c r="AX1" s="264"/>
      <c r="AY1" s="264"/>
      <c r="AZ1" s="264"/>
      <c r="BA1" s="264"/>
      <c r="BB1" s="256"/>
    </row>
    <row r="2" spans="1:54" s="61" customFormat="1" ht="15" customHeight="1">
      <c r="A2" s="262"/>
      <c r="B2" s="265" t="s">
        <v>78</v>
      </c>
      <c r="C2" s="266"/>
      <c r="D2" s="266" t="s">
        <v>99</v>
      </c>
      <c r="E2" s="266"/>
      <c r="F2" s="266" t="s">
        <v>85</v>
      </c>
      <c r="G2" s="266"/>
      <c r="H2" s="266"/>
      <c r="I2" s="270" t="s">
        <v>100</v>
      </c>
      <c r="J2" s="259"/>
      <c r="K2" s="259"/>
      <c r="L2" s="259"/>
      <c r="M2" s="260"/>
      <c r="N2" s="265" t="s">
        <v>84</v>
      </c>
      <c r="O2" s="267" t="s">
        <v>79</v>
      </c>
      <c r="P2" s="266" t="s">
        <v>365</v>
      </c>
      <c r="Q2" s="266" t="s">
        <v>372</v>
      </c>
      <c r="R2" s="266" t="s">
        <v>79</v>
      </c>
      <c r="S2" s="266" t="s">
        <v>371</v>
      </c>
      <c r="T2" s="257" t="s">
        <v>104</v>
      </c>
      <c r="U2" s="276"/>
      <c r="V2" s="266"/>
      <c r="W2" s="266"/>
      <c r="X2" s="266"/>
      <c r="Y2" s="266"/>
      <c r="Z2" s="270"/>
      <c r="AA2" s="257"/>
      <c r="AB2" s="258" t="s">
        <v>380</v>
      </c>
      <c r="AC2" s="259"/>
      <c r="AD2" s="259"/>
      <c r="AE2" s="259"/>
      <c r="AF2" s="259"/>
      <c r="AG2" s="260"/>
      <c r="AH2" s="117" t="s">
        <v>388</v>
      </c>
      <c r="AI2" s="279" t="s">
        <v>451</v>
      </c>
      <c r="AJ2" s="270" t="s">
        <v>452</v>
      </c>
      <c r="AK2" s="276"/>
      <c r="AL2" s="270" t="s">
        <v>453</v>
      </c>
      <c r="AM2" s="259"/>
      <c r="AN2" s="259"/>
      <c r="AO2" s="259"/>
      <c r="AP2" s="259"/>
      <c r="AQ2" s="259"/>
      <c r="AR2" s="259"/>
      <c r="AS2" s="276"/>
      <c r="AT2" s="266" t="s">
        <v>456</v>
      </c>
      <c r="AU2" s="257" t="s">
        <v>398</v>
      </c>
      <c r="AV2" s="284" t="s">
        <v>173</v>
      </c>
      <c r="AW2" s="283" t="s">
        <v>174</v>
      </c>
      <c r="AX2" s="283" t="s">
        <v>175</v>
      </c>
      <c r="AY2" s="283" t="s">
        <v>176</v>
      </c>
      <c r="AZ2" s="283" t="s">
        <v>177</v>
      </c>
      <c r="BA2" s="283" t="s">
        <v>178</v>
      </c>
      <c r="BB2" s="282" t="s">
        <v>179</v>
      </c>
    </row>
    <row r="3" spans="1:54" s="61" customFormat="1" ht="15" customHeight="1">
      <c r="A3" s="262"/>
      <c r="B3" s="265" t="s">
        <v>79</v>
      </c>
      <c r="C3" s="266" t="s">
        <v>81</v>
      </c>
      <c r="D3" s="266" t="s">
        <v>83</v>
      </c>
      <c r="E3" s="266" t="s">
        <v>84</v>
      </c>
      <c r="F3" s="266" t="s">
        <v>102</v>
      </c>
      <c r="G3" s="266" t="s">
        <v>79</v>
      </c>
      <c r="H3" s="266" t="s">
        <v>87</v>
      </c>
      <c r="I3" s="267" t="s">
        <v>358</v>
      </c>
      <c r="J3" s="266" t="s">
        <v>103</v>
      </c>
      <c r="K3" s="266" t="s">
        <v>79</v>
      </c>
      <c r="L3" s="266" t="s">
        <v>87</v>
      </c>
      <c r="M3" s="257" t="s">
        <v>104</v>
      </c>
      <c r="N3" s="265"/>
      <c r="O3" s="268"/>
      <c r="P3" s="266"/>
      <c r="Q3" s="266"/>
      <c r="R3" s="266"/>
      <c r="S3" s="266"/>
      <c r="T3" s="257"/>
      <c r="U3" s="276"/>
      <c r="V3" s="266"/>
      <c r="W3" s="266"/>
      <c r="X3" s="266"/>
      <c r="Y3" s="266"/>
      <c r="Z3" s="270"/>
      <c r="AA3" s="257"/>
      <c r="AB3" s="279" t="s">
        <v>381</v>
      </c>
      <c r="AC3" s="267" t="s">
        <v>382</v>
      </c>
      <c r="AD3" s="267" t="s">
        <v>383</v>
      </c>
      <c r="AE3" s="267" t="s">
        <v>384</v>
      </c>
      <c r="AF3" s="267" t="s">
        <v>385</v>
      </c>
      <c r="AG3" s="277" t="s">
        <v>386</v>
      </c>
      <c r="AH3" s="262" t="s">
        <v>389</v>
      </c>
      <c r="AI3" s="281"/>
      <c r="AJ3" s="266" t="s">
        <v>164</v>
      </c>
      <c r="AK3" s="266" t="s">
        <v>392</v>
      </c>
      <c r="AL3" s="270" t="s">
        <v>188</v>
      </c>
      <c r="AM3" s="259"/>
      <c r="AN3" s="259"/>
      <c r="AO3" s="276"/>
      <c r="AP3" s="270" t="s">
        <v>454</v>
      </c>
      <c r="AQ3" s="259"/>
      <c r="AR3" s="276"/>
      <c r="AS3" s="267" t="s">
        <v>455</v>
      </c>
      <c r="AT3" s="266"/>
      <c r="AU3" s="257"/>
      <c r="AV3" s="284"/>
      <c r="AW3" s="283"/>
      <c r="AX3" s="283"/>
      <c r="AY3" s="283"/>
      <c r="AZ3" s="283"/>
      <c r="BA3" s="283"/>
      <c r="BB3" s="282"/>
    </row>
    <row r="4" spans="1:54" s="61" customFormat="1" ht="15" customHeight="1">
      <c r="A4" s="262"/>
      <c r="B4" s="265"/>
      <c r="C4" s="266"/>
      <c r="D4" s="266"/>
      <c r="E4" s="266"/>
      <c r="F4" s="266"/>
      <c r="G4" s="266"/>
      <c r="H4" s="266"/>
      <c r="I4" s="269"/>
      <c r="J4" s="266"/>
      <c r="K4" s="266"/>
      <c r="L4" s="266"/>
      <c r="M4" s="257"/>
      <c r="N4" s="265"/>
      <c r="O4" s="269"/>
      <c r="P4" s="266"/>
      <c r="Q4" s="266"/>
      <c r="R4" s="266"/>
      <c r="S4" s="266"/>
      <c r="T4" s="257"/>
      <c r="U4" s="276"/>
      <c r="V4" s="266"/>
      <c r="W4" s="266"/>
      <c r="X4" s="266"/>
      <c r="Y4" s="266"/>
      <c r="Z4" s="270"/>
      <c r="AA4" s="257"/>
      <c r="AB4" s="280"/>
      <c r="AC4" s="269"/>
      <c r="AD4" s="269"/>
      <c r="AE4" s="269"/>
      <c r="AF4" s="269"/>
      <c r="AG4" s="278"/>
      <c r="AH4" s="262"/>
      <c r="AI4" s="280"/>
      <c r="AJ4" s="266"/>
      <c r="AK4" s="266"/>
      <c r="AL4" s="105" t="s">
        <v>105</v>
      </c>
      <c r="AM4" s="105" t="s">
        <v>393</v>
      </c>
      <c r="AN4" s="105" t="s">
        <v>395</v>
      </c>
      <c r="AO4" s="105" t="s">
        <v>391</v>
      </c>
      <c r="AP4" s="105" t="s">
        <v>397</v>
      </c>
      <c r="AQ4" s="105" t="s">
        <v>395</v>
      </c>
      <c r="AR4" s="105" t="s">
        <v>391</v>
      </c>
      <c r="AS4" s="269"/>
      <c r="AT4" s="266"/>
      <c r="AU4" s="257"/>
      <c r="AV4" s="284"/>
      <c r="AW4" s="283"/>
      <c r="AX4" s="283"/>
      <c r="AY4" s="283"/>
      <c r="AZ4" s="283"/>
      <c r="BA4" s="283"/>
      <c r="BB4" s="282"/>
    </row>
    <row r="5" spans="1:54" s="62" customFormat="1" ht="30" customHeight="1" thickBot="1">
      <c r="A5" s="129">
        <f>基本情報!D2</f>
        <v>0</v>
      </c>
      <c r="B5" s="126" t="str">
        <f>基本情報!D3</f>
        <v/>
      </c>
      <c r="C5" s="122">
        <f>基本情報!D4</f>
        <v>0</v>
      </c>
      <c r="D5" s="127">
        <f>基本情報!D5</f>
        <v>0</v>
      </c>
      <c r="E5" s="122">
        <f>基本情報!D6</f>
        <v>0</v>
      </c>
      <c r="F5" s="122">
        <f>基本情報!D7</f>
        <v>0</v>
      </c>
      <c r="G5" s="128" t="str">
        <f>基本情報!D8</f>
        <v/>
      </c>
      <c r="H5" s="122">
        <f>基本情報!D9</f>
        <v>0</v>
      </c>
      <c r="I5" s="122">
        <f>基本情報!D10</f>
        <v>0</v>
      </c>
      <c r="J5" s="122">
        <f>基本情報!D11</f>
        <v>0</v>
      </c>
      <c r="K5" s="128" t="str">
        <f>基本情報!D12</f>
        <v/>
      </c>
      <c r="L5" s="122">
        <f>基本情報!D13</f>
        <v>0</v>
      </c>
      <c r="M5" s="125">
        <f>基本情報!D14</f>
        <v>0</v>
      </c>
      <c r="N5" s="121">
        <f>基本情報!D28</f>
        <v>0</v>
      </c>
      <c r="O5" s="122" t="str">
        <f>基本情報!D29</f>
        <v/>
      </c>
      <c r="P5" s="122">
        <f>基本情報!D30</f>
        <v>0</v>
      </c>
      <c r="Q5" s="122">
        <f>基本情報!D31</f>
        <v>0</v>
      </c>
      <c r="R5" s="122" t="str">
        <f>基本情報!D32</f>
        <v/>
      </c>
      <c r="S5" s="122">
        <f>基本情報!D33</f>
        <v>0</v>
      </c>
      <c r="T5" s="125">
        <f>基本情報!D34</f>
        <v>0</v>
      </c>
      <c r="U5" s="124">
        <f>基本情報!D35</f>
        <v>0</v>
      </c>
      <c r="V5" s="122">
        <f>基本情報!D36</f>
        <v>0</v>
      </c>
      <c r="W5" s="122">
        <f>基本情報!D37</f>
        <v>0</v>
      </c>
      <c r="X5" s="122">
        <f>基本情報!D38</f>
        <v>0</v>
      </c>
      <c r="Y5" s="122">
        <f>基本情報!D39</f>
        <v>0</v>
      </c>
      <c r="Z5" s="122">
        <f>基本情報!D40</f>
        <v>0</v>
      </c>
      <c r="AA5" s="123" t="e">
        <f>#REF!</f>
        <v>#REF!</v>
      </c>
      <c r="AB5" s="119" t="e">
        <f>#REF!</f>
        <v>#REF!</v>
      </c>
      <c r="AC5" s="112" t="e">
        <f>#REF!</f>
        <v>#REF!</v>
      </c>
      <c r="AD5" s="112" t="e">
        <f>#REF!</f>
        <v>#REF!</v>
      </c>
      <c r="AE5" s="112" t="e">
        <f>#REF!</f>
        <v>#REF!</v>
      </c>
      <c r="AF5" s="112" t="e">
        <f>#REF!</f>
        <v>#REF!</v>
      </c>
      <c r="AG5" s="120" t="e">
        <f>#REF!</f>
        <v>#REF!</v>
      </c>
      <c r="AH5" s="118" t="e">
        <f>#REF!</f>
        <v>#REF!</v>
      </c>
      <c r="AI5" s="109" t="e">
        <f>#REF!</f>
        <v>#REF!</v>
      </c>
      <c r="AJ5" s="110" t="e">
        <f>#REF!</f>
        <v>#REF!</v>
      </c>
      <c r="AK5" s="110" t="e">
        <f>#REF!</f>
        <v>#REF!</v>
      </c>
      <c r="AL5" s="111" t="e">
        <f>#REF!</f>
        <v>#REF!</v>
      </c>
      <c r="AM5" s="112" t="e">
        <f>#REF!</f>
        <v>#REF!</v>
      </c>
      <c r="AN5" s="110" t="e">
        <f>#REF!</f>
        <v>#REF!</v>
      </c>
      <c r="AO5" s="110" t="e">
        <f>#REF!</f>
        <v>#REF!</v>
      </c>
      <c r="AP5" s="113" t="e">
        <f>#REF!</f>
        <v>#REF!</v>
      </c>
      <c r="AQ5" s="114" t="e">
        <f>#REF!</f>
        <v>#REF!</v>
      </c>
      <c r="AR5" s="114" t="e">
        <f>#REF!</f>
        <v>#REF!</v>
      </c>
      <c r="AS5" s="114" t="e">
        <f>#REF!</f>
        <v>#REF!</v>
      </c>
      <c r="AT5" s="114" t="e">
        <f>#REF!</f>
        <v>#REF!</v>
      </c>
      <c r="AU5" s="115" t="e">
        <f>#REF!</f>
        <v>#REF!</v>
      </c>
      <c r="AV5" s="106" t="e">
        <f>#REF!</f>
        <v>#REF!</v>
      </c>
      <c r="AW5" s="107" t="e">
        <f>#REF!</f>
        <v>#REF!</v>
      </c>
      <c r="AX5" s="107" t="e">
        <f>#REF!</f>
        <v>#REF!</v>
      </c>
      <c r="AY5" s="107" t="e">
        <f>#REF!</f>
        <v>#REF!</v>
      </c>
      <c r="AZ5" s="107" t="e">
        <f>#REF!</f>
        <v>#REF!</v>
      </c>
      <c r="BA5" s="107" t="e">
        <f>#REF!</f>
        <v>#REF!</v>
      </c>
      <c r="BB5" s="108" t="e">
        <f>#REF!</f>
        <v>#REF!</v>
      </c>
    </row>
    <row r="6" spans="1:54">
      <c r="AW6" s="96"/>
      <c r="AX6" s="96"/>
      <c r="AY6" s="96"/>
      <c r="AZ6" s="96"/>
      <c r="BA6" s="96"/>
      <c r="BB6" s="96"/>
    </row>
    <row r="7" spans="1:54">
      <c r="AW7" s="96"/>
      <c r="AX7" s="96"/>
      <c r="AY7" s="96"/>
      <c r="AZ7" s="96"/>
      <c r="BA7" s="96"/>
      <c r="BB7" s="96"/>
    </row>
    <row r="8" spans="1:54">
      <c r="AW8" s="96"/>
      <c r="AX8" s="96"/>
      <c r="AY8" s="96"/>
      <c r="AZ8" s="96"/>
      <c r="BA8" s="96"/>
      <c r="BB8" s="96"/>
    </row>
    <row r="9" spans="1:54">
      <c r="AW9" s="96"/>
      <c r="AX9" s="96"/>
      <c r="AY9" s="96"/>
      <c r="AZ9" s="96"/>
      <c r="BA9" s="96"/>
      <c r="BB9" s="96"/>
    </row>
    <row r="10" spans="1:54">
      <c r="AW10" s="96"/>
      <c r="AX10" s="96"/>
      <c r="AY10" s="96"/>
      <c r="AZ10" s="96"/>
      <c r="BA10" s="96"/>
      <c r="BB10" s="96"/>
    </row>
    <row r="11" spans="1:54">
      <c r="AU11" s="96"/>
      <c r="AV11" s="96"/>
      <c r="AW11" s="96"/>
      <c r="AX11" s="96"/>
      <c r="AY11" s="96"/>
      <c r="AZ11" s="96"/>
      <c r="BA11" s="96"/>
    </row>
    <row r="12" spans="1:54">
      <c r="AV12" s="96"/>
      <c r="AW12" s="96"/>
      <c r="AX12" s="96"/>
      <c r="AY12" s="96"/>
      <c r="AZ12" s="96"/>
      <c r="BA12" s="96"/>
      <c r="BB12" s="96"/>
    </row>
    <row r="13" spans="1:54">
      <c r="AV13" s="96"/>
      <c r="AW13" s="96"/>
      <c r="AX13" s="96"/>
      <c r="AY13" s="96"/>
      <c r="AZ13" s="96"/>
      <c r="BA13" s="96"/>
      <c r="BB13" s="96"/>
    </row>
    <row r="14" spans="1:54">
      <c r="AV14" s="96"/>
      <c r="AW14" s="96"/>
      <c r="AX14" s="96"/>
      <c r="AY14" s="96"/>
      <c r="AZ14" s="96"/>
      <c r="BA14" s="96"/>
      <c r="BB14" s="96"/>
    </row>
    <row r="15" spans="1:54">
      <c r="AV15" s="96"/>
      <c r="AW15" s="96"/>
      <c r="AX15" s="96"/>
      <c r="AY15" s="96"/>
      <c r="AZ15" s="96"/>
      <c r="BA15" s="96"/>
      <c r="BB15" s="96"/>
    </row>
    <row r="16" spans="1:54">
      <c r="AV16" s="96"/>
      <c r="AW16" s="96"/>
      <c r="AX16" s="96"/>
      <c r="AY16" s="96"/>
      <c r="AZ16" s="96"/>
      <c r="BA16" s="96"/>
      <c r="BB16" s="96"/>
    </row>
    <row r="17" spans="48:54">
      <c r="AV17" s="96"/>
      <c r="AW17" s="96"/>
      <c r="AX17" s="96"/>
      <c r="AY17" s="96"/>
      <c r="AZ17" s="96"/>
      <c r="BA17" s="96"/>
      <c r="BB17" s="96"/>
    </row>
  </sheetData>
  <sheetProtection algorithmName="SHA-512" hashValue="6JULtEKw0tN5qaqysNCqsA6OcV/z7ag0fXfed8hxvHOFGcs9kCoERBn0eMytH5Q8GgHZYevNWnK4mpse7w0IJQ==" saltValue="p+0c2PiaeZId4OXhuWvUKQ==" spinCount="100000" sheet="1" objects="1" scenarios="1" selectLockedCells="1"/>
  <mergeCells count="61">
    <mergeCell ref="AU2:AU4"/>
    <mergeCell ref="AT2:AT4"/>
    <mergeCell ref="AI1:AU1"/>
    <mergeCell ref="AV1:BB1"/>
    <mergeCell ref="BB2:BB4"/>
    <mergeCell ref="BA2:BA4"/>
    <mergeCell ref="AZ2:AZ4"/>
    <mergeCell ref="AY2:AY4"/>
    <mergeCell ref="AX2:AX4"/>
    <mergeCell ref="AW2:AW4"/>
    <mergeCell ref="AV2:AV4"/>
    <mergeCell ref="AL3:AO3"/>
    <mergeCell ref="AP3:AR3"/>
    <mergeCell ref="AL2:AS2"/>
    <mergeCell ref="AS3:AS4"/>
    <mergeCell ref="AB1:AG1"/>
    <mergeCell ref="AG3:AG4"/>
    <mergeCell ref="AH3:AH4"/>
    <mergeCell ref="AJ3:AJ4"/>
    <mergeCell ref="AB3:AB4"/>
    <mergeCell ref="AC3:AC4"/>
    <mergeCell ref="AD3:AD4"/>
    <mergeCell ref="AE3:AE4"/>
    <mergeCell ref="AF3:AF4"/>
    <mergeCell ref="AI2:AI4"/>
    <mergeCell ref="AJ2:AK2"/>
    <mergeCell ref="AK3:AK4"/>
    <mergeCell ref="N1:T1"/>
    <mergeCell ref="Z1:Z4"/>
    <mergeCell ref="Y1:Y4"/>
    <mergeCell ref="W1:W4"/>
    <mergeCell ref="V1:V4"/>
    <mergeCell ref="U1:U4"/>
    <mergeCell ref="X1:X4"/>
    <mergeCell ref="S2:S4"/>
    <mergeCell ref="T2:T4"/>
    <mergeCell ref="Q2:Q4"/>
    <mergeCell ref="R2:R4"/>
    <mergeCell ref="I2:M2"/>
    <mergeCell ref="G3:G4"/>
    <mergeCell ref="H3:H4"/>
    <mergeCell ref="J3:J4"/>
    <mergeCell ref="K3:K4"/>
    <mergeCell ref="L3:L4"/>
    <mergeCell ref="I3:I4"/>
    <mergeCell ref="AA1:AA4"/>
    <mergeCell ref="AB2:AG2"/>
    <mergeCell ref="A1:A4"/>
    <mergeCell ref="B1:M1"/>
    <mergeCell ref="B2:C2"/>
    <mergeCell ref="D2:E2"/>
    <mergeCell ref="F2:H2"/>
    <mergeCell ref="N2:N4"/>
    <mergeCell ref="B3:B4"/>
    <mergeCell ref="C3:C4"/>
    <mergeCell ref="D3:D4"/>
    <mergeCell ref="E3:E4"/>
    <mergeCell ref="F3:F4"/>
    <mergeCell ref="M3:M4"/>
    <mergeCell ref="O2:O4"/>
    <mergeCell ref="P2:P4"/>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sheetPr>
  <dimension ref="A1:V110"/>
  <sheetViews>
    <sheetView workbookViewId="0">
      <selection activeCell="S2" sqref="S2:S9"/>
    </sheetView>
  </sheetViews>
  <sheetFormatPr defaultColWidth="8.88671875" defaultRowHeight="14.4"/>
  <cols>
    <col min="1" max="1" width="8.88671875" style="63"/>
    <col min="2" max="3" width="13.44140625" style="87" customWidth="1"/>
    <col min="4" max="4" width="3.88671875" style="63" customWidth="1"/>
    <col min="5" max="5" width="17.88671875" style="63" bestFit="1" customWidth="1"/>
    <col min="6" max="6" width="3.88671875" style="63" customWidth="1"/>
    <col min="7" max="7" width="10" style="63" bestFit="1" customWidth="1"/>
    <col min="8" max="8" width="3.88671875" style="63" customWidth="1"/>
    <col min="9" max="9" width="10" style="63" bestFit="1" customWidth="1"/>
    <col min="10" max="10" width="3.88671875" style="63" customWidth="1"/>
    <col min="11" max="11" width="8.88671875" style="63"/>
    <col min="12" max="12" width="3.88671875" style="63" customWidth="1"/>
    <col min="13" max="16384" width="8.88671875" style="63"/>
  </cols>
  <sheetData>
    <row r="1" spans="1:22">
      <c r="B1" s="78" t="s">
        <v>181</v>
      </c>
      <c r="C1" s="78"/>
      <c r="E1" s="63" t="s">
        <v>93</v>
      </c>
      <c r="G1" s="63" t="s">
        <v>96</v>
      </c>
      <c r="I1" s="63" t="s">
        <v>97</v>
      </c>
      <c r="K1" s="63" t="s">
        <v>182</v>
      </c>
      <c r="M1" s="63" t="s">
        <v>183</v>
      </c>
      <c r="O1" s="63" t="s">
        <v>424</v>
      </c>
      <c r="Q1" s="63" t="s">
        <v>504</v>
      </c>
      <c r="S1" s="63" t="s">
        <v>520</v>
      </c>
      <c r="V1" s="63" t="s">
        <v>521</v>
      </c>
    </row>
    <row r="2" spans="1:22" ht="13.2">
      <c r="A2" s="57" t="s">
        <v>184</v>
      </c>
      <c r="B2" s="79" t="s">
        <v>185</v>
      </c>
      <c r="C2" s="79" t="s">
        <v>186</v>
      </c>
      <c r="E2" s="80" t="s">
        <v>187</v>
      </c>
      <c r="F2" s="80"/>
      <c r="G2" s="80" t="s">
        <v>188</v>
      </c>
      <c r="H2" s="80"/>
      <c r="I2" s="80" t="s">
        <v>189</v>
      </c>
      <c r="K2" s="81" t="s">
        <v>190</v>
      </c>
      <c r="M2" s="80" t="s">
        <v>191</v>
      </c>
      <c r="O2" s="81" t="str">
        <f>基本情報!A3</f>
        <v>交付申請者</v>
      </c>
      <c r="Q2" s="81" t="s">
        <v>505</v>
      </c>
      <c r="S2" t="s">
        <v>563</v>
      </c>
      <c r="V2" s="63" t="s">
        <v>565</v>
      </c>
    </row>
    <row r="3" spans="1:22" ht="13.2">
      <c r="A3" s="82" t="s">
        <v>192</v>
      </c>
      <c r="B3" s="83" t="s">
        <v>192</v>
      </c>
      <c r="C3" s="84" t="s">
        <v>193</v>
      </c>
      <c r="E3" s="80" t="s">
        <v>194</v>
      </c>
      <c r="F3" s="80"/>
      <c r="G3" s="80" t="s">
        <v>195</v>
      </c>
      <c r="H3" s="80"/>
      <c r="I3" s="80" t="s">
        <v>196</v>
      </c>
      <c r="K3" s="81" t="s">
        <v>197</v>
      </c>
      <c r="M3" s="80" t="s">
        <v>198</v>
      </c>
      <c r="O3" s="81" t="str">
        <f>基本情報!A15</f>
        <v>共同申請者</v>
      </c>
      <c r="Q3" s="81" t="s">
        <v>506</v>
      </c>
      <c r="S3" t="s">
        <v>572</v>
      </c>
      <c r="V3" s="63" t="s">
        <v>564</v>
      </c>
    </row>
    <row r="4" spans="1:22" ht="13.2">
      <c r="A4" s="82" t="s">
        <v>199</v>
      </c>
      <c r="B4" s="83" t="s">
        <v>192</v>
      </c>
      <c r="C4" s="84" t="s">
        <v>200</v>
      </c>
      <c r="E4" s="80" t="s">
        <v>201</v>
      </c>
      <c r="F4" s="80"/>
      <c r="G4" s="80"/>
      <c r="H4" s="80"/>
      <c r="I4" s="80" t="s">
        <v>202</v>
      </c>
      <c r="K4" s="81" t="s">
        <v>203</v>
      </c>
      <c r="S4" s="237" t="s">
        <v>571</v>
      </c>
    </row>
    <row r="5" spans="1:22" ht="13.2">
      <c r="A5" s="82" t="s">
        <v>204</v>
      </c>
      <c r="B5" s="83" t="s">
        <v>205</v>
      </c>
      <c r="C5" s="84" t="s">
        <v>206</v>
      </c>
      <c r="E5" s="80" t="s">
        <v>207</v>
      </c>
      <c r="F5" s="80"/>
      <c r="G5" s="80"/>
      <c r="H5" s="80"/>
      <c r="I5" s="80"/>
      <c r="S5" s="237" t="s">
        <v>570</v>
      </c>
    </row>
    <row r="6" spans="1:22" ht="13.2">
      <c r="A6" s="82" t="s">
        <v>208</v>
      </c>
      <c r="B6" s="83" t="s">
        <v>199</v>
      </c>
      <c r="C6" s="84" t="s">
        <v>209</v>
      </c>
      <c r="E6" s="80" t="s">
        <v>101</v>
      </c>
      <c r="F6" s="80"/>
      <c r="G6" s="80"/>
      <c r="H6" s="80"/>
      <c r="I6" s="80"/>
      <c r="S6" s="237" t="s">
        <v>569</v>
      </c>
    </row>
    <row r="7" spans="1:22" ht="39.6">
      <c r="A7" s="82" t="s">
        <v>210</v>
      </c>
      <c r="B7" s="83" t="s">
        <v>211</v>
      </c>
      <c r="C7" s="84" t="s">
        <v>212</v>
      </c>
      <c r="S7" s="63" t="s">
        <v>568</v>
      </c>
    </row>
    <row r="8" spans="1:22" ht="13.2">
      <c r="A8" s="85" t="s">
        <v>213</v>
      </c>
      <c r="B8" s="83" t="s">
        <v>208</v>
      </c>
      <c r="C8" s="84" t="s">
        <v>214</v>
      </c>
      <c r="S8" s="63" t="s">
        <v>567</v>
      </c>
    </row>
    <row r="9" spans="1:22" ht="39.6">
      <c r="A9" s="85" t="s">
        <v>215</v>
      </c>
      <c r="B9" s="83" t="s">
        <v>208</v>
      </c>
      <c r="C9" s="84" t="s">
        <v>216</v>
      </c>
      <c r="S9" s="63" t="s">
        <v>566</v>
      </c>
    </row>
    <row r="10" spans="1:22" ht="13.2">
      <c r="A10" s="85" t="s">
        <v>217</v>
      </c>
      <c r="B10" s="83" t="s">
        <v>208</v>
      </c>
      <c r="C10" s="84" t="s">
        <v>218</v>
      </c>
    </row>
    <row r="11" spans="1:22" ht="26.4">
      <c r="A11" s="85" t="s">
        <v>219</v>
      </c>
      <c r="B11" s="83" t="s">
        <v>210</v>
      </c>
      <c r="C11" s="84" t="s">
        <v>220</v>
      </c>
    </row>
    <row r="12" spans="1:22" ht="26.4">
      <c r="A12" s="85" t="s">
        <v>221</v>
      </c>
      <c r="B12" s="83" t="s">
        <v>210</v>
      </c>
      <c r="C12" s="84" t="s">
        <v>222</v>
      </c>
    </row>
    <row r="13" spans="1:22" ht="13.2">
      <c r="A13" s="85" t="s">
        <v>223</v>
      </c>
      <c r="B13" s="83" t="s">
        <v>210</v>
      </c>
      <c r="C13" s="84" t="s">
        <v>224</v>
      </c>
    </row>
    <row r="14" spans="1:22" ht="39.6">
      <c r="A14" s="85" t="s">
        <v>225</v>
      </c>
      <c r="B14" s="83" t="s">
        <v>210</v>
      </c>
      <c r="C14" s="84" t="s">
        <v>226</v>
      </c>
    </row>
    <row r="15" spans="1:22" ht="26.4">
      <c r="A15" s="85" t="s">
        <v>227</v>
      </c>
      <c r="B15" s="83" t="s">
        <v>210</v>
      </c>
      <c r="C15" s="84" t="s">
        <v>228</v>
      </c>
    </row>
    <row r="16" spans="1:22" ht="39.6">
      <c r="A16" s="85" t="s">
        <v>229</v>
      </c>
      <c r="B16" s="83" t="s">
        <v>210</v>
      </c>
      <c r="C16" s="84" t="s">
        <v>230</v>
      </c>
    </row>
    <row r="17" spans="1:3" ht="26.4">
      <c r="A17" s="85" t="s">
        <v>231</v>
      </c>
      <c r="B17" s="83" t="s">
        <v>210</v>
      </c>
      <c r="C17" s="84" t="s">
        <v>232</v>
      </c>
    </row>
    <row r="18" spans="1:3" ht="39.6">
      <c r="A18" s="86" t="s">
        <v>233</v>
      </c>
      <c r="B18" s="83" t="s">
        <v>210</v>
      </c>
      <c r="C18" s="84" t="s">
        <v>234</v>
      </c>
    </row>
    <row r="19" spans="1:3" ht="39.6">
      <c r="A19" s="86" t="s">
        <v>235</v>
      </c>
      <c r="B19" s="83" t="s">
        <v>210</v>
      </c>
      <c r="C19" s="84" t="s">
        <v>236</v>
      </c>
    </row>
    <row r="20" spans="1:3" ht="66">
      <c r="A20" s="86" t="s">
        <v>237</v>
      </c>
      <c r="B20" s="83" t="s">
        <v>210</v>
      </c>
      <c r="C20" s="84" t="s">
        <v>238</v>
      </c>
    </row>
    <row r="21" spans="1:3" ht="66">
      <c r="A21" s="86" t="s">
        <v>239</v>
      </c>
      <c r="B21" s="83" t="s">
        <v>210</v>
      </c>
      <c r="C21" s="84" t="s">
        <v>240</v>
      </c>
    </row>
    <row r="22" spans="1:3" ht="26.4">
      <c r="A22" s="86" t="s">
        <v>241</v>
      </c>
      <c r="B22" s="83" t="s">
        <v>210</v>
      </c>
      <c r="C22" s="84" t="s">
        <v>242</v>
      </c>
    </row>
    <row r="23" spans="1:3" ht="26.4">
      <c r="B23" s="83" t="s">
        <v>210</v>
      </c>
      <c r="C23" s="84" t="s">
        <v>243</v>
      </c>
    </row>
    <row r="24" spans="1:3" ht="26.4">
      <c r="B24" s="83" t="s">
        <v>210</v>
      </c>
      <c r="C24" s="84" t="s">
        <v>244</v>
      </c>
    </row>
    <row r="25" spans="1:3" ht="26.4">
      <c r="B25" s="83" t="s">
        <v>210</v>
      </c>
      <c r="C25" s="84" t="s">
        <v>245</v>
      </c>
    </row>
    <row r="26" spans="1:3" ht="26.4">
      <c r="B26" s="83" t="s">
        <v>210</v>
      </c>
      <c r="C26" s="84" t="s">
        <v>246</v>
      </c>
    </row>
    <row r="27" spans="1:3" ht="26.4">
      <c r="B27" s="83" t="s">
        <v>210</v>
      </c>
      <c r="C27" s="84" t="s">
        <v>247</v>
      </c>
    </row>
    <row r="28" spans="1:3" ht="39.6">
      <c r="B28" s="83" t="s">
        <v>210</v>
      </c>
      <c r="C28" s="84" t="s">
        <v>248</v>
      </c>
    </row>
    <row r="29" spans="1:3" ht="26.4">
      <c r="B29" s="83" t="s">
        <v>210</v>
      </c>
      <c r="C29" s="84" t="s">
        <v>249</v>
      </c>
    </row>
    <row r="30" spans="1:3" ht="26.4">
      <c r="B30" s="83" t="s">
        <v>210</v>
      </c>
      <c r="C30" s="84" t="s">
        <v>250</v>
      </c>
    </row>
    <row r="31" spans="1:3" ht="26.4">
      <c r="B31" s="83" t="s">
        <v>210</v>
      </c>
      <c r="C31" s="84" t="s">
        <v>251</v>
      </c>
    </row>
    <row r="32" spans="1:3" ht="26.4">
      <c r="B32" s="83" t="s">
        <v>210</v>
      </c>
      <c r="C32" s="84" t="s">
        <v>252</v>
      </c>
    </row>
    <row r="33" spans="2:3" ht="39.6">
      <c r="B33" s="83" t="s">
        <v>213</v>
      </c>
      <c r="C33" s="84" t="s">
        <v>253</v>
      </c>
    </row>
    <row r="34" spans="2:3" ht="39.6">
      <c r="B34" s="83" t="s">
        <v>213</v>
      </c>
      <c r="C34" s="84" t="s">
        <v>254</v>
      </c>
    </row>
    <row r="35" spans="2:3" ht="13.2">
      <c r="B35" s="83" t="s">
        <v>210</v>
      </c>
      <c r="C35" s="84" t="s">
        <v>242</v>
      </c>
    </row>
    <row r="36" spans="2:3" ht="26.4">
      <c r="B36" s="83" t="s">
        <v>210</v>
      </c>
      <c r="C36" s="84" t="s">
        <v>243</v>
      </c>
    </row>
    <row r="37" spans="2:3" ht="26.4">
      <c r="B37" s="83" t="s">
        <v>210</v>
      </c>
      <c r="C37" s="84" t="s">
        <v>244</v>
      </c>
    </row>
    <row r="38" spans="2:3" ht="26.4">
      <c r="B38" s="83" t="s">
        <v>210</v>
      </c>
      <c r="C38" s="84" t="s">
        <v>245</v>
      </c>
    </row>
    <row r="39" spans="2:3" ht="26.4">
      <c r="B39" s="83" t="s">
        <v>210</v>
      </c>
      <c r="C39" s="84" t="s">
        <v>246</v>
      </c>
    </row>
    <row r="40" spans="2:3" ht="26.4">
      <c r="B40" s="83" t="s">
        <v>210</v>
      </c>
      <c r="C40" s="84" t="s">
        <v>247</v>
      </c>
    </row>
    <row r="41" spans="2:3" ht="39.6">
      <c r="B41" s="83" t="s">
        <v>210</v>
      </c>
      <c r="C41" s="84" t="s">
        <v>248</v>
      </c>
    </row>
    <row r="42" spans="2:3" ht="26.4">
      <c r="B42" s="83" t="s">
        <v>210</v>
      </c>
      <c r="C42" s="84" t="s">
        <v>249</v>
      </c>
    </row>
    <row r="43" spans="2:3" ht="26.4">
      <c r="B43" s="83" t="s">
        <v>210</v>
      </c>
      <c r="C43" s="84" t="s">
        <v>250</v>
      </c>
    </row>
    <row r="44" spans="2:3" ht="26.4">
      <c r="B44" s="83" t="s">
        <v>210</v>
      </c>
      <c r="C44" s="84" t="s">
        <v>251</v>
      </c>
    </row>
    <row r="45" spans="2:3" ht="26.4">
      <c r="B45" s="83" t="s">
        <v>210</v>
      </c>
      <c r="C45" s="84" t="s">
        <v>252</v>
      </c>
    </row>
    <row r="46" spans="2:3" ht="39.6">
      <c r="B46" s="83" t="s">
        <v>213</v>
      </c>
      <c r="C46" s="84" t="s">
        <v>253</v>
      </c>
    </row>
    <row r="47" spans="2:3" ht="39.6">
      <c r="B47" s="83" t="s">
        <v>213</v>
      </c>
      <c r="C47" s="84" t="s">
        <v>254</v>
      </c>
    </row>
    <row r="48" spans="2:3" ht="39.6">
      <c r="B48" s="83" t="s">
        <v>213</v>
      </c>
      <c r="C48" s="84" t="s">
        <v>255</v>
      </c>
    </row>
    <row r="49" spans="2:3" ht="39.6">
      <c r="B49" s="83" t="s">
        <v>213</v>
      </c>
      <c r="C49" s="84" t="s">
        <v>256</v>
      </c>
    </row>
    <row r="50" spans="2:3" ht="13.2">
      <c r="B50" s="83" t="s">
        <v>215</v>
      </c>
      <c r="C50" s="84" t="s">
        <v>257</v>
      </c>
    </row>
    <row r="51" spans="2:3" ht="13.2">
      <c r="B51" s="83" t="s">
        <v>215</v>
      </c>
      <c r="C51" s="84" t="s">
        <v>258</v>
      </c>
    </row>
    <row r="52" spans="2:3" ht="26.4">
      <c r="B52" s="83" t="s">
        <v>215</v>
      </c>
      <c r="C52" s="84" t="s">
        <v>259</v>
      </c>
    </row>
    <row r="53" spans="2:3" ht="39.6">
      <c r="B53" s="83" t="s">
        <v>215</v>
      </c>
      <c r="C53" s="84" t="s">
        <v>260</v>
      </c>
    </row>
    <row r="54" spans="2:3" ht="39.6">
      <c r="B54" s="83" t="s">
        <v>215</v>
      </c>
      <c r="C54" s="84" t="s">
        <v>261</v>
      </c>
    </row>
    <row r="55" spans="2:3" ht="26.4">
      <c r="B55" s="83" t="s">
        <v>217</v>
      </c>
      <c r="C55" s="84" t="s">
        <v>262</v>
      </c>
    </row>
    <row r="56" spans="2:3" ht="26.4">
      <c r="B56" s="83" t="s">
        <v>217</v>
      </c>
      <c r="C56" s="84" t="s">
        <v>263</v>
      </c>
    </row>
    <row r="57" spans="2:3" ht="26.4">
      <c r="B57" s="83" t="s">
        <v>217</v>
      </c>
      <c r="C57" s="84" t="s">
        <v>264</v>
      </c>
    </row>
    <row r="58" spans="2:3" ht="26.4">
      <c r="B58" s="83" t="s">
        <v>217</v>
      </c>
      <c r="C58" s="84" t="s">
        <v>265</v>
      </c>
    </row>
    <row r="59" spans="2:3" ht="26.4">
      <c r="B59" s="83" t="s">
        <v>217</v>
      </c>
      <c r="C59" s="84" t="s">
        <v>266</v>
      </c>
    </row>
    <row r="60" spans="2:3" ht="26.4">
      <c r="B60" s="83" t="s">
        <v>217</v>
      </c>
      <c r="C60" s="84" t="s">
        <v>267</v>
      </c>
    </row>
    <row r="61" spans="2:3" ht="39.6">
      <c r="B61" s="83" t="s">
        <v>217</v>
      </c>
      <c r="C61" s="84" t="s">
        <v>268</v>
      </c>
    </row>
    <row r="62" spans="2:3" ht="39.6">
      <c r="B62" s="83" t="s">
        <v>217</v>
      </c>
      <c r="C62" s="84" t="s">
        <v>269</v>
      </c>
    </row>
    <row r="63" spans="2:3" ht="26.4">
      <c r="B63" s="83" t="s">
        <v>219</v>
      </c>
      <c r="C63" s="84" t="s">
        <v>270</v>
      </c>
    </row>
    <row r="64" spans="2:3" ht="26.4">
      <c r="B64" s="83" t="s">
        <v>219</v>
      </c>
      <c r="C64" s="84" t="s">
        <v>271</v>
      </c>
    </row>
    <row r="65" spans="2:3" ht="39.6">
      <c r="B65" s="83" t="s">
        <v>219</v>
      </c>
      <c r="C65" s="84" t="s">
        <v>272</v>
      </c>
    </row>
    <row r="66" spans="2:3" ht="26.4">
      <c r="B66" s="83" t="s">
        <v>219</v>
      </c>
      <c r="C66" s="84" t="s">
        <v>273</v>
      </c>
    </row>
    <row r="67" spans="2:3" ht="26.4">
      <c r="B67" s="83" t="s">
        <v>219</v>
      </c>
      <c r="C67" s="84" t="s">
        <v>274</v>
      </c>
    </row>
    <row r="68" spans="2:3" ht="39.6">
      <c r="B68" s="83" t="s">
        <v>219</v>
      </c>
      <c r="C68" s="84" t="s">
        <v>275</v>
      </c>
    </row>
    <row r="69" spans="2:3" ht="26.4">
      <c r="B69" s="83" t="s">
        <v>219</v>
      </c>
      <c r="C69" s="84" t="s">
        <v>276</v>
      </c>
    </row>
    <row r="70" spans="2:3" ht="26.4">
      <c r="B70" s="83" t="s">
        <v>219</v>
      </c>
      <c r="C70" s="84" t="s">
        <v>277</v>
      </c>
    </row>
    <row r="71" spans="2:3" ht="26.4">
      <c r="B71" s="83" t="s">
        <v>219</v>
      </c>
      <c r="C71" s="84" t="s">
        <v>278</v>
      </c>
    </row>
    <row r="72" spans="2:3" ht="26.4">
      <c r="B72" s="83" t="s">
        <v>219</v>
      </c>
      <c r="C72" s="84" t="s">
        <v>279</v>
      </c>
    </row>
    <row r="73" spans="2:3" ht="26.4">
      <c r="B73" s="83" t="s">
        <v>221</v>
      </c>
      <c r="C73" s="84" t="s">
        <v>280</v>
      </c>
    </row>
    <row r="74" spans="2:3" ht="26.4">
      <c r="B74" s="83" t="s">
        <v>221</v>
      </c>
      <c r="C74" s="84" t="s">
        <v>281</v>
      </c>
    </row>
    <row r="75" spans="2:3" ht="52.8">
      <c r="B75" s="83" t="s">
        <v>221</v>
      </c>
      <c r="C75" s="84" t="s">
        <v>282</v>
      </c>
    </row>
    <row r="76" spans="2:3" ht="39.6">
      <c r="B76" s="83" t="s">
        <v>221</v>
      </c>
      <c r="C76" s="84" t="s">
        <v>283</v>
      </c>
    </row>
    <row r="77" spans="2:3" ht="26.4">
      <c r="B77" s="83" t="s">
        <v>221</v>
      </c>
      <c r="C77" s="84" t="s">
        <v>284</v>
      </c>
    </row>
    <row r="78" spans="2:3" ht="52.8">
      <c r="B78" s="83" t="s">
        <v>221</v>
      </c>
      <c r="C78" s="83" t="s">
        <v>285</v>
      </c>
    </row>
    <row r="79" spans="2:3" ht="26.4">
      <c r="B79" s="83" t="s">
        <v>223</v>
      </c>
      <c r="C79" s="84" t="s">
        <v>286</v>
      </c>
    </row>
    <row r="80" spans="2:3" ht="26.4">
      <c r="B80" s="83" t="s">
        <v>223</v>
      </c>
      <c r="C80" s="84" t="s">
        <v>287</v>
      </c>
    </row>
    <row r="81" spans="2:3" ht="26.4">
      <c r="B81" s="83" t="s">
        <v>223</v>
      </c>
      <c r="C81" s="84" t="s">
        <v>288</v>
      </c>
    </row>
    <row r="82" spans="2:3" ht="39.6">
      <c r="B82" s="83" t="s">
        <v>289</v>
      </c>
      <c r="C82" s="84" t="s">
        <v>290</v>
      </c>
    </row>
    <row r="83" spans="2:3" ht="39.6">
      <c r="B83" s="83" t="s">
        <v>289</v>
      </c>
      <c r="C83" s="84" t="s">
        <v>291</v>
      </c>
    </row>
    <row r="84" spans="2:3" ht="39.6">
      <c r="B84" s="83" t="s">
        <v>289</v>
      </c>
      <c r="C84" s="84" t="s">
        <v>292</v>
      </c>
    </row>
    <row r="85" spans="2:3" ht="39.6">
      <c r="B85" s="83" t="s">
        <v>289</v>
      </c>
      <c r="C85" s="84" t="s">
        <v>293</v>
      </c>
    </row>
    <row r="86" spans="2:3" ht="26.4">
      <c r="B86" s="83" t="s">
        <v>227</v>
      </c>
      <c r="C86" s="84" t="s">
        <v>294</v>
      </c>
    </row>
    <row r="87" spans="2:3" ht="26.4">
      <c r="B87" s="83" t="s">
        <v>227</v>
      </c>
      <c r="C87" s="84" t="s">
        <v>295</v>
      </c>
    </row>
    <row r="88" spans="2:3" ht="39.6">
      <c r="B88" s="83" t="s">
        <v>227</v>
      </c>
      <c r="C88" s="84" t="s">
        <v>296</v>
      </c>
    </row>
    <row r="89" spans="2:3" ht="39.6">
      <c r="B89" s="83" t="s">
        <v>229</v>
      </c>
      <c r="C89" s="84" t="s">
        <v>297</v>
      </c>
    </row>
    <row r="90" spans="2:3" ht="39.6">
      <c r="B90" s="83" t="s">
        <v>229</v>
      </c>
      <c r="C90" s="84" t="s">
        <v>298</v>
      </c>
    </row>
    <row r="91" spans="2:3" ht="39.6">
      <c r="B91" s="83" t="s">
        <v>229</v>
      </c>
      <c r="C91" s="84" t="s">
        <v>299</v>
      </c>
    </row>
    <row r="92" spans="2:3" ht="26.4">
      <c r="B92" s="83" t="s">
        <v>231</v>
      </c>
      <c r="C92" s="84" t="s">
        <v>300</v>
      </c>
    </row>
    <row r="93" spans="2:3" ht="39.6">
      <c r="B93" s="83" t="s">
        <v>231</v>
      </c>
      <c r="C93" s="84" t="s">
        <v>301</v>
      </c>
    </row>
    <row r="94" spans="2:3" ht="13.2">
      <c r="B94" s="83" t="s">
        <v>233</v>
      </c>
      <c r="C94" s="84" t="s">
        <v>302</v>
      </c>
    </row>
    <row r="95" spans="2:3" ht="13.2">
      <c r="B95" s="83" t="s">
        <v>233</v>
      </c>
      <c r="C95" s="84" t="s">
        <v>303</v>
      </c>
    </row>
    <row r="96" spans="2:3" ht="39.6">
      <c r="B96" s="83" t="s">
        <v>233</v>
      </c>
      <c r="C96" s="84" t="s">
        <v>304</v>
      </c>
    </row>
    <row r="97" spans="2:3" ht="26.4">
      <c r="B97" s="83" t="s">
        <v>235</v>
      </c>
      <c r="C97" s="84" t="s">
        <v>305</v>
      </c>
    </row>
    <row r="98" spans="2:3" ht="39.6">
      <c r="B98" s="83" t="s">
        <v>235</v>
      </c>
      <c r="C98" s="84" t="s">
        <v>306</v>
      </c>
    </row>
    <row r="99" spans="2:3" ht="39.6">
      <c r="B99" s="83" t="s">
        <v>237</v>
      </c>
      <c r="C99" s="84" t="s">
        <v>307</v>
      </c>
    </row>
    <row r="100" spans="2:3" ht="39.6">
      <c r="B100" s="83" t="s">
        <v>237</v>
      </c>
      <c r="C100" s="84" t="s">
        <v>308</v>
      </c>
    </row>
    <row r="101" spans="2:3" ht="39.6">
      <c r="B101" s="83" t="s">
        <v>237</v>
      </c>
      <c r="C101" s="84" t="s">
        <v>309</v>
      </c>
    </row>
    <row r="102" spans="2:3" ht="39.6">
      <c r="B102" s="83" t="s">
        <v>237</v>
      </c>
      <c r="C102" s="84" t="s">
        <v>310</v>
      </c>
    </row>
    <row r="103" spans="2:3" ht="39.6">
      <c r="B103" s="83" t="s">
        <v>237</v>
      </c>
      <c r="C103" s="84" t="s">
        <v>311</v>
      </c>
    </row>
    <row r="104" spans="2:3" ht="39.6">
      <c r="B104" s="83" t="s">
        <v>237</v>
      </c>
      <c r="C104" s="84" t="s">
        <v>312</v>
      </c>
    </row>
    <row r="105" spans="2:3" ht="39.6">
      <c r="B105" s="83" t="s">
        <v>237</v>
      </c>
      <c r="C105" s="84" t="s">
        <v>313</v>
      </c>
    </row>
    <row r="106" spans="2:3" ht="39.6">
      <c r="B106" s="83" t="s">
        <v>237</v>
      </c>
      <c r="C106" s="84" t="s">
        <v>314</v>
      </c>
    </row>
    <row r="107" spans="2:3" ht="39.6">
      <c r="B107" s="83" t="s">
        <v>237</v>
      </c>
      <c r="C107" s="84" t="s">
        <v>315</v>
      </c>
    </row>
    <row r="108" spans="2:3" ht="39.6">
      <c r="B108" s="83" t="s">
        <v>239</v>
      </c>
      <c r="C108" s="84" t="s">
        <v>316</v>
      </c>
    </row>
    <row r="109" spans="2:3" ht="39.6">
      <c r="B109" s="83" t="s">
        <v>239</v>
      </c>
      <c r="C109" s="84" t="s">
        <v>317</v>
      </c>
    </row>
    <row r="110" spans="2:3" ht="26.4">
      <c r="B110" s="83" t="s">
        <v>241</v>
      </c>
      <c r="C110" s="84" t="s">
        <v>318</v>
      </c>
    </row>
  </sheetData>
  <sheetProtection algorithmName="SHA-512" hashValue="ZddJTuYNe2hRg2hBy61NM/pgNqU78qSbEfAPTc9NRpNhdQceuDF+hJVJRBR8cYOoRYeJJV2zxfeeY8V6gshgnw==" saltValue="9xGvbsZuW5BxUeR7csFfkg==" spinCount="100000" sheet="1" objects="1" scenarios="1" selectLockedCells="1"/>
  <phoneticPr fontId="10"/>
  <hyperlinks>
    <hyperlink ref="S5" r:id="rId1" display="https://www.tokyo-co2down.jp/wp-content/uploads/2024/03/kinousei-pv_5kogata_r5.pdf" xr:uid="{D399009D-A4C8-4076-8DD2-3C702E63F627}"/>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41"/>
  <sheetViews>
    <sheetView workbookViewId="0">
      <selection activeCell="D2" sqref="D2"/>
    </sheetView>
  </sheetViews>
  <sheetFormatPr defaultColWidth="8.88671875" defaultRowHeight="30" customHeight="1"/>
  <cols>
    <col min="1" max="1" width="8.88671875" style="57" customWidth="1"/>
    <col min="2" max="2" width="16.109375" style="57" customWidth="1"/>
    <col min="3" max="3" width="16.6640625" style="57" bestFit="1" customWidth="1"/>
    <col min="4" max="4" width="41.6640625" style="132" customWidth="1"/>
    <col min="5" max="16384" width="8.88671875" style="57"/>
  </cols>
  <sheetData>
    <row r="1" spans="1:5" ht="30" customHeight="1">
      <c r="A1" s="131" t="s">
        <v>76</v>
      </c>
    </row>
    <row r="2" spans="1:5" ht="30" customHeight="1">
      <c r="A2" s="287" t="s">
        <v>77</v>
      </c>
      <c r="B2" s="287"/>
      <c r="C2" s="287"/>
      <c r="D2" s="138"/>
    </row>
    <row r="3" spans="1:5" ht="30" customHeight="1">
      <c r="A3" s="288" t="s">
        <v>426</v>
      </c>
      <c r="B3" s="290" t="s">
        <v>78</v>
      </c>
      <c r="C3" s="133" t="s">
        <v>79</v>
      </c>
      <c r="D3" s="58" t="str">
        <f>ASC(PHONETIC(D4))</f>
        <v/>
      </c>
      <c r="E3" s="134" t="s">
        <v>80</v>
      </c>
    </row>
    <row r="4" spans="1:5" ht="30" customHeight="1">
      <c r="A4" s="289"/>
      <c r="B4" s="291"/>
      <c r="C4" s="135" t="s">
        <v>81</v>
      </c>
      <c r="D4" s="59"/>
    </row>
    <row r="5" spans="1:5" ht="30" customHeight="1">
      <c r="A5" s="289"/>
      <c r="B5" s="285" t="s">
        <v>82</v>
      </c>
      <c r="C5" s="135" t="s">
        <v>83</v>
      </c>
      <c r="D5" s="60"/>
    </row>
    <row r="6" spans="1:5" ht="30" customHeight="1">
      <c r="A6" s="289"/>
      <c r="B6" s="285"/>
      <c r="C6" s="135" t="s">
        <v>84</v>
      </c>
      <c r="D6" s="59"/>
    </row>
    <row r="7" spans="1:5" ht="30" customHeight="1">
      <c r="A7" s="289"/>
      <c r="B7" s="286" t="s">
        <v>85</v>
      </c>
      <c r="C7" s="135" t="s">
        <v>86</v>
      </c>
      <c r="D7" s="59"/>
    </row>
    <row r="8" spans="1:5" ht="30" customHeight="1">
      <c r="A8" s="289"/>
      <c r="B8" s="286"/>
      <c r="C8" s="133" t="s">
        <v>79</v>
      </c>
      <c r="D8" s="58" t="str">
        <f>ASC(PHONETIC(D9))</f>
        <v/>
      </c>
      <c r="E8" s="134" t="s">
        <v>80</v>
      </c>
    </row>
    <row r="9" spans="1:5" ht="30" customHeight="1">
      <c r="A9" s="289"/>
      <c r="B9" s="286"/>
      <c r="C9" s="135" t="s">
        <v>87</v>
      </c>
      <c r="D9" s="59"/>
    </row>
    <row r="10" spans="1:5" ht="30" customHeight="1">
      <c r="A10" s="289"/>
      <c r="B10" s="295" t="s">
        <v>88</v>
      </c>
      <c r="C10" s="135" t="s">
        <v>84</v>
      </c>
      <c r="D10" s="59"/>
      <c r="E10" s="134" t="s">
        <v>449</v>
      </c>
    </row>
    <row r="11" spans="1:5" ht="30" customHeight="1">
      <c r="A11" s="289"/>
      <c r="B11" s="296"/>
      <c r="C11" s="135" t="s">
        <v>89</v>
      </c>
      <c r="D11" s="59"/>
      <c r="E11" s="134" t="s">
        <v>90</v>
      </c>
    </row>
    <row r="12" spans="1:5" ht="30" customHeight="1">
      <c r="A12" s="289"/>
      <c r="B12" s="296"/>
      <c r="C12" s="133" t="s">
        <v>79</v>
      </c>
      <c r="D12" s="58" t="str">
        <f>ASC(PHONETIC(D13))</f>
        <v/>
      </c>
      <c r="E12" s="134" t="s">
        <v>80</v>
      </c>
    </row>
    <row r="13" spans="1:5" ht="30" customHeight="1">
      <c r="A13" s="289"/>
      <c r="B13" s="296"/>
      <c r="C13" s="135" t="s">
        <v>87</v>
      </c>
      <c r="D13" s="59"/>
    </row>
    <row r="14" spans="1:5" ht="30" customHeight="1">
      <c r="A14" s="289"/>
      <c r="B14" s="297"/>
      <c r="C14" s="135" t="s">
        <v>91</v>
      </c>
      <c r="D14" s="59"/>
    </row>
    <row r="15" spans="1:5" ht="30" hidden="1" customHeight="1">
      <c r="A15" s="288" t="s">
        <v>422</v>
      </c>
      <c r="B15" s="290" t="s">
        <v>78</v>
      </c>
      <c r="C15" s="133" t="s">
        <v>79</v>
      </c>
      <c r="D15" s="58" t="str">
        <f>ASC(PHONETIC(D16))</f>
        <v/>
      </c>
      <c r="E15" s="134" t="s">
        <v>80</v>
      </c>
    </row>
    <row r="16" spans="1:5" ht="30" hidden="1" customHeight="1">
      <c r="A16" s="289"/>
      <c r="B16" s="291"/>
      <c r="C16" s="135" t="s">
        <v>81</v>
      </c>
      <c r="D16" s="59"/>
    </row>
    <row r="17" spans="1:5" ht="30" hidden="1" customHeight="1">
      <c r="A17" s="289"/>
      <c r="B17" s="285" t="s">
        <v>82</v>
      </c>
      <c r="C17" s="135" t="s">
        <v>83</v>
      </c>
      <c r="D17" s="60"/>
    </row>
    <row r="18" spans="1:5" ht="30" hidden="1" customHeight="1">
      <c r="A18" s="289"/>
      <c r="B18" s="285"/>
      <c r="C18" s="135" t="s">
        <v>84</v>
      </c>
      <c r="D18" s="59"/>
    </row>
    <row r="19" spans="1:5" ht="30" hidden="1" customHeight="1">
      <c r="A19" s="289"/>
      <c r="B19" s="286" t="s">
        <v>85</v>
      </c>
      <c r="C19" s="135" t="s">
        <v>86</v>
      </c>
      <c r="D19" s="59"/>
    </row>
    <row r="20" spans="1:5" ht="30" hidden="1" customHeight="1">
      <c r="A20" s="289"/>
      <c r="B20" s="286"/>
      <c r="C20" s="133" t="s">
        <v>79</v>
      </c>
      <c r="D20" s="58" t="str">
        <f>ASC(PHONETIC(D21))</f>
        <v/>
      </c>
      <c r="E20" s="134" t="s">
        <v>80</v>
      </c>
    </row>
    <row r="21" spans="1:5" ht="30" hidden="1" customHeight="1">
      <c r="A21" s="289"/>
      <c r="B21" s="286"/>
      <c r="C21" s="135" t="s">
        <v>87</v>
      </c>
      <c r="D21" s="59"/>
    </row>
    <row r="22" spans="1:5" ht="30" hidden="1" customHeight="1">
      <c r="A22" s="289"/>
      <c r="B22" s="295" t="s">
        <v>88</v>
      </c>
      <c r="C22" s="135" t="s">
        <v>358</v>
      </c>
      <c r="D22" s="59"/>
    </row>
    <row r="23" spans="1:5" ht="30" hidden="1" customHeight="1">
      <c r="A23" s="289"/>
      <c r="B23" s="296"/>
      <c r="C23" s="135" t="s">
        <v>89</v>
      </c>
      <c r="D23" s="59"/>
      <c r="E23" s="134" t="s">
        <v>90</v>
      </c>
    </row>
    <row r="24" spans="1:5" ht="30" hidden="1" customHeight="1">
      <c r="A24" s="289"/>
      <c r="B24" s="296"/>
      <c r="C24" s="133" t="s">
        <v>79</v>
      </c>
      <c r="D24" s="58" t="str">
        <f>ASC(PHONETIC(D25))</f>
        <v/>
      </c>
      <c r="E24" s="134" t="s">
        <v>80</v>
      </c>
    </row>
    <row r="25" spans="1:5" ht="30" hidden="1" customHeight="1">
      <c r="A25" s="289"/>
      <c r="B25" s="296"/>
      <c r="C25" s="135" t="s">
        <v>87</v>
      </c>
      <c r="D25" s="59"/>
    </row>
    <row r="26" spans="1:5" ht="30" hidden="1" customHeight="1">
      <c r="A26" s="289"/>
      <c r="B26" s="297"/>
      <c r="C26" s="136" t="s">
        <v>91</v>
      </c>
      <c r="D26" s="59"/>
    </row>
    <row r="27" spans="1:5" ht="30" hidden="1" customHeight="1">
      <c r="A27" s="292" t="s">
        <v>423</v>
      </c>
      <c r="B27" s="293"/>
      <c r="C27" s="294"/>
      <c r="D27" s="101"/>
      <c r="E27" s="134" t="s">
        <v>425</v>
      </c>
    </row>
    <row r="28" spans="1:5" ht="30" customHeight="1">
      <c r="A28" s="285" t="s">
        <v>364</v>
      </c>
      <c r="B28" s="286"/>
      <c r="C28" s="135" t="s">
        <v>84</v>
      </c>
      <c r="D28" s="59"/>
      <c r="E28" s="134" t="s">
        <v>326</v>
      </c>
    </row>
    <row r="29" spans="1:5" ht="30" customHeight="1">
      <c r="A29" s="286"/>
      <c r="B29" s="286"/>
      <c r="C29" s="133" t="s">
        <v>79</v>
      </c>
      <c r="D29" s="58" t="str">
        <f>ASC(PHONETIC(D30))</f>
        <v/>
      </c>
      <c r="E29" s="134" t="s">
        <v>80</v>
      </c>
    </row>
    <row r="30" spans="1:5" ht="30" customHeight="1">
      <c r="A30" s="286"/>
      <c r="B30" s="286"/>
      <c r="C30" s="135" t="s">
        <v>365</v>
      </c>
      <c r="D30" s="59"/>
    </row>
    <row r="31" spans="1:5" ht="30" customHeight="1">
      <c r="A31" s="286"/>
      <c r="B31" s="286"/>
      <c r="C31" s="135" t="s">
        <v>362</v>
      </c>
      <c r="D31" s="59"/>
    </row>
    <row r="32" spans="1:5" ht="30" customHeight="1">
      <c r="A32" s="286"/>
      <c r="B32" s="286"/>
      <c r="C32" s="133" t="s">
        <v>369</v>
      </c>
      <c r="D32" s="58" t="str">
        <f>ASC(PHONETIC(D33))</f>
        <v/>
      </c>
      <c r="E32" s="134" t="s">
        <v>80</v>
      </c>
    </row>
    <row r="33" spans="1:5" ht="30" customHeight="1">
      <c r="A33" s="286"/>
      <c r="B33" s="286"/>
      <c r="C33" s="135" t="s">
        <v>363</v>
      </c>
      <c r="D33" s="59"/>
    </row>
    <row r="34" spans="1:5" ht="30" customHeight="1">
      <c r="A34" s="286"/>
      <c r="B34" s="286"/>
      <c r="C34" s="135" t="s">
        <v>91</v>
      </c>
      <c r="D34" s="59"/>
    </row>
    <row r="35" spans="1:5" ht="30" customHeight="1">
      <c r="A35" s="286" t="s">
        <v>325</v>
      </c>
      <c r="B35" s="286"/>
      <c r="C35" s="286"/>
      <c r="D35" s="59"/>
      <c r="E35" s="134" t="s">
        <v>327</v>
      </c>
    </row>
    <row r="36" spans="1:5" ht="30" customHeight="1">
      <c r="A36" s="286" t="s">
        <v>92</v>
      </c>
      <c r="B36" s="286"/>
      <c r="C36" s="286"/>
      <c r="D36" s="59"/>
      <c r="E36" s="137" t="s">
        <v>402</v>
      </c>
    </row>
    <row r="37" spans="1:5" ht="30" customHeight="1">
      <c r="A37" s="287" t="s">
        <v>93</v>
      </c>
      <c r="B37" s="287"/>
      <c r="C37" s="287"/>
      <c r="D37" s="139"/>
      <c r="E37" s="134" t="s">
        <v>94</v>
      </c>
    </row>
    <row r="38" spans="1:5" ht="30" customHeight="1">
      <c r="A38" s="287" t="s">
        <v>95</v>
      </c>
      <c r="B38" s="287"/>
      <c r="C38" s="287"/>
      <c r="D38" s="140"/>
      <c r="E38" s="137" t="s">
        <v>401</v>
      </c>
    </row>
    <row r="39" spans="1:5" ht="30" customHeight="1">
      <c r="A39" s="287" t="s">
        <v>96</v>
      </c>
      <c r="B39" s="287"/>
      <c r="C39" s="287"/>
      <c r="D39" s="139"/>
      <c r="E39" s="134" t="s">
        <v>94</v>
      </c>
    </row>
    <row r="40" spans="1:5" ht="30" customHeight="1">
      <c r="A40" s="298" t="s">
        <v>503</v>
      </c>
      <c r="B40" s="287"/>
      <c r="C40" s="287"/>
      <c r="D40" s="139"/>
      <c r="E40" s="134" t="s">
        <v>94</v>
      </c>
    </row>
    <row r="41" spans="1:5" ht="30" customHeight="1">
      <c r="A41" s="298" t="s">
        <v>507</v>
      </c>
      <c r="B41" s="287"/>
      <c r="C41" s="287"/>
      <c r="D41" s="139"/>
      <c r="E41" s="134" t="s">
        <v>94</v>
      </c>
    </row>
  </sheetData>
  <sheetProtection algorithmName="SHA-512" hashValue="l4QYJjH8ts9FHUquGEw0g+jmsM91xsBkBJiVz6pspd3rxaGPIC4Mo4I6/KrAAxCpP6bmN6CqXvjz109jcHc05w==" saltValue="NpQFjNcTX+3UIsCTQi8QXQ==" spinCount="100000" sheet="1" objects="1" scenarios="1" selectLockedCells="1"/>
  <mergeCells count="20">
    <mergeCell ref="A41:C41"/>
    <mergeCell ref="A36:C36"/>
    <mergeCell ref="A37:C37"/>
    <mergeCell ref="A38:C38"/>
    <mergeCell ref="A39:C39"/>
    <mergeCell ref="A40:C40"/>
    <mergeCell ref="A28:B34"/>
    <mergeCell ref="A35:C35"/>
    <mergeCell ref="A2:C2"/>
    <mergeCell ref="A3:A14"/>
    <mergeCell ref="B3:B4"/>
    <mergeCell ref="B5:B6"/>
    <mergeCell ref="B7:B9"/>
    <mergeCell ref="A15:A26"/>
    <mergeCell ref="B15:B16"/>
    <mergeCell ref="B17:B18"/>
    <mergeCell ref="B19:B21"/>
    <mergeCell ref="A27:C27"/>
    <mergeCell ref="B10:B14"/>
    <mergeCell ref="B22:B26"/>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プルダウンリスト等!$I$2:$I$3</xm:f>
          </x14:formula1>
          <xm:sqref>D40</xm:sqref>
        </x14:dataValidation>
        <x14:dataValidation type="list" allowBlank="1" showInputMessage="1" showErrorMessage="1" xr:uid="{00000000-0002-0000-0500-000001000000}">
          <x14:formula1>
            <xm:f>プルダウンリスト等!$G$2:$G$3</xm:f>
          </x14:formula1>
          <xm:sqref>D39</xm:sqref>
        </x14:dataValidation>
        <x14:dataValidation type="list" allowBlank="1" showInputMessage="1" showErrorMessage="1" xr:uid="{00000000-0002-0000-0500-000002000000}">
          <x14:formula1>
            <xm:f>プルダウンリスト等!$E$2:$E$6</xm:f>
          </x14:formula1>
          <xm:sqref>D37</xm:sqref>
        </x14:dataValidation>
        <x14:dataValidation type="list" allowBlank="1" showInputMessage="1" showErrorMessage="1" xr:uid="{00000000-0002-0000-0500-000003000000}">
          <x14:formula1>
            <xm:f>プルダウンリスト等!$O$2:$O$3</xm:f>
          </x14:formula1>
          <xm:sqref>D27</xm:sqref>
        </x14:dataValidation>
        <x14:dataValidation type="list" allowBlank="1" showInputMessage="1" showErrorMessage="1" xr:uid="{593D6D4A-F6B9-496A-910B-813B63749634}">
          <x14:formula1>
            <xm:f>プルダウンリスト等!$Q$2:$Q$3</xm:f>
          </x14:formula1>
          <xm:sqref>D41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5DAA1-21B7-4585-A929-55933EA7BD30}">
  <sheetPr codeName="Sheet7"/>
  <dimension ref="A1:BP232"/>
  <sheetViews>
    <sheetView showZeros="0" zoomScale="85" zoomScaleNormal="85" zoomScaleSheetLayoutView="100" workbookViewId="0">
      <selection activeCell="B19" sqref="B19:AN19"/>
    </sheetView>
  </sheetViews>
  <sheetFormatPr defaultColWidth="2.109375" defaultRowHeight="15" customHeight="1"/>
  <cols>
    <col min="1" max="12" width="2.109375" style="5"/>
    <col min="13" max="18" width="2.109375" style="130"/>
    <col min="19" max="36" width="2.109375" style="5"/>
    <col min="37" max="37" width="2.6640625" style="5" bestFit="1" customWidth="1"/>
    <col min="38" max="41" width="2.109375" style="5"/>
    <col min="42" max="42" width="2.109375" style="5" customWidth="1"/>
    <col min="43" max="52" width="2.109375" style="5"/>
    <col min="53" max="53" width="10" style="5" bestFit="1" customWidth="1"/>
    <col min="54" max="54" width="9" style="5" customWidth="1"/>
    <col min="55" max="56" width="9" style="5" bestFit="1" customWidth="1"/>
    <col min="57" max="57" width="9" style="5" customWidth="1"/>
    <col min="58" max="58" width="18.33203125" style="5" hidden="1" customWidth="1"/>
    <col min="59" max="59" width="31.88671875" style="5" hidden="1" customWidth="1"/>
    <col min="60" max="60" width="28.33203125" style="5" hidden="1" customWidth="1"/>
    <col min="61" max="62" width="24.88671875" style="5" hidden="1" customWidth="1"/>
    <col min="63" max="63" width="23" style="5" hidden="1" customWidth="1"/>
    <col min="64" max="64" width="12.33203125" style="5" hidden="1" customWidth="1"/>
    <col min="65" max="66" width="20.6640625" style="5" hidden="1" customWidth="1"/>
    <col min="67" max="67" width="9" style="5" hidden="1" customWidth="1"/>
    <col min="68" max="68" width="9" style="5" customWidth="1"/>
    <col min="69" max="16384" width="2.109375" style="5"/>
  </cols>
  <sheetData>
    <row r="1" spans="1:54" ht="15" customHeight="1">
      <c r="A1" s="13" t="s">
        <v>144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141" t="s">
        <v>511</v>
      </c>
      <c r="AP1" s="57"/>
      <c r="AQ1" s="57"/>
      <c r="AR1" s="57"/>
      <c r="AS1" s="57"/>
      <c r="AT1" s="57"/>
      <c r="AU1" s="57"/>
      <c r="AV1" s="57"/>
      <c r="AW1" s="57"/>
      <c r="AX1" s="57"/>
      <c r="AY1" s="57"/>
      <c r="AZ1" s="57"/>
      <c r="BA1" s="57"/>
    </row>
    <row r="2" spans="1:54"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ht="15" customHeight="1">
      <c r="A5" s="57"/>
      <c r="B5" s="57"/>
      <c r="C5" s="57"/>
      <c r="D5" s="57"/>
      <c r="E5" s="57"/>
      <c r="F5" s="57"/>
      <c r="G5" s="57"/>
      <c r="H5" s="57"/>
      <c r="I5" s="57"/>
      <c r="J5" s="57"/>
      <c r="K5" s="57"/>
      <c r="L5" s="57"/>
      <c r="M5" s="57"/>
      <c r="N5" s="57"/>
      <c r="O5" s="57"/>
      <c r="P5" s="57"/>
      <c r="Q5" s="57"/>
      <c r="R5" s="57"/>
      <c r="S5" s="57"/>
      <c r="T5" s="57"/>
      <c r="U5" s="57"/>
      <c r="V5" s="13" t="s">
        <v>427</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ht="30" customHeight="1">
      <c r="A8" s="57"/>
      <c r="B8" s="57"/>
      <c r="C8" s="57"/>
      <c r="D8" s="57"/>
      <c r="E8" s="57"/>
      <c r="F8" s="57"/>
      <c r="G8" s="57"/>
      <c r="H8" s="57"/>
      <c r="I8" s="57"/>
      <c r="J8" s="57"/>
      <c r="K8" s="57"/>
      <c r="L8" s="57"/>
      <c r="M8" s="57"/>
      <c r="N8" s="57"/>
      <c r="O8" s="57"/>
      <c r="P8" s="57"/>
      <c r="Q8" s="57"/>
      <c r="R8" s="57"/>
      <c r="S8" s="57"/>
      <c r="T8" s="57"/>
      <c r="U8" s="57"/>
      <c r="V8" s="531" t="s">
        <v>30</v>
      </c>
      <c r="W8" s="531"/>
      <c r="X8" s="531"/>
      <c r="Y8" s="531"/>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ht="10.3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7" customFormat="1" ht="30" customHeight="1">
      <c r="A11" s="534" t="s">
        <v>109</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2" spans="1:54" ht="10.35" customHeight="1"/>
    <row r="13" spans="1:54" ht="15" customHeight="1">
      <c r="B13" s="535" t="s">
        <v>457</v>
      </c>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row>
    <row r="14" spans="1:54" ht="15" customHeight="1">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row>
    <row r="15" spans="1:54" ht="10.35" customHeight="1">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row>
    <row r="16" spans="1:54" ht="15" customHeight="1">
      <c r="A16" s="328" t="s">
        <v>10</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row>
    <row r="17" spans="1:40" ht="10.35"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row>
    <row r="18" spans="1:40" ht="29.1"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row>
    <row r="19" spans="1:40" ht="29.1" customHeight="1">
      <c r="B19" s="510" t="s">
        <v>146</v>
      </c>
      <c r="C19" s="510"/>
      <c r="D19" s="510"/>
      <c r="E19" s="510"/>
      <c r="F19" s="510"/>
      <c r="G19" s="510"/>
      <c r="H19" s="510"/>
      <c r="I19" s="510"/>
      <c r="J19" s="510"/>
      <c r="K19" s="510"/>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row>
    <row r="20" spans="1:40" ht="29.1" customHeight="1">
      <c r="B20" s="510" t="s">
        <v>147</v>
      </c>
      <c r="C20" s="510"/>
      <c r="D20" s="510"/>
      <c r="E20" s="510"/>
      <c r="F20" s="510"/>
      <c r="G20" s="510"/>
      <c r="H20" s="510"/>
      <c r="I20" s="510"/>
      <c r="J20" s="510"/>
      <c r="K20" s="510"/>
      <c r="L20" s="512">
        <f>基本情報!$D$38</f>
        <v>0</v>
      </c>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row>
    <row r="21" spans="1:40" ht="29.1" customHeight="1">
      <c r="B21" s="517" t="s">
        <v>145</v>
      </c>
      <c r="C21" s="518"/>
      <c r="D21" s="523" t="s">
        <v>508</v>
      </c>
      <c r="E21" s="523"/>
      <c r="F21" s="523"/>
      <c r="G21" s="523"/>
      <c r="H21" s="523"/>
      <c r="I21" s="523"/>
      <c r="J21" s="523"/>
      <c r="K21" s="523"/>
      <c r="L21" s="524">
        <f>基本情報!$D$40</f>
        <v>0</v>
      </c>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6"/>
    </row>
    <row r="22" spans="1:40" ht="29.1" customHeight="1">
      <c r="B22" s="519"/>
      <c r="C22" s="520"/>
      <c r="D22" s="528" t="s">
        <v>509</v>
      </c>
      <c r="E22" s="528"/>
      <c r="F22" s="528"/>
      <c r="G22" s="528"/>
      <c r="H22" s="528"/>
      <c r="I22" s="528"/>
      <c r="J22" s="528"/>
      <c r="K22" s="528"/>
      <c r="L22" s="529">
        <f>基本情報!$D$41</f>
        <v>0</v>
      </c>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530"/>
    </row>
    <row r="23" spans="1:40" ht="29.1" customHeight="1">
      <c r="B23" s="519"/>
      <c r="C23" s="520"/>
      <c r="D23" s="527" t="s">
        <v>110</v>
      </c>
      <c r="E23" s="527"/>
      <c r="F23" s="527"/>
      <c r="G23" s="527"/>
      <c r="H23" s="527"/>
      <c r="I23" s="527"/>
      <c r="J23" s="527"/>
      <c r="K23" s="527"/>
      <c r="L23" s="485">
        <f>$Q$204</f>
        <v>0</v>
      </c>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7" t="s">
        <v>113</v>
      </c>
      <c r="AM23" s="487"/>
      <c r="AN23" s="488"/>
    </row>
    <row r="24" spans="1:40" ht="29.1" customHeight="1">
      <c r="B24" s="519"/>
      <c r="C24" s="520"/>
      <c r="D24" s="502" t="s">
        <v>111</v>
      </c>
      <c r="E24" s="502"/>
      <c r="F24" s="502"/>
      <c r="G24" s="502"/>
      <c r="H24" s="502"/>
      <c r="I24" s="502"/>
      <c r="J24" s="502"/>
      <c r="K24" s="502"/>
      <c r="L24" s="489">
        <f>$Q$192</f>
        <v>0</v>
      </c>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7" t="s">
        <v>114</v>
      </c>
      <c r="AM24" s="487"/>
      <c r="AN24" s="488"/>
    </row>
    <row r="25" spans="1:40" ht="29.1" customHeight="1">
      <c r="B25" s="521"/>
      <c r="C25" s="522"/>
      <c r="D25" s="509" t="s">
        <v>112</v>
      </c>
      <c r="E25" s="509"/>
      <c r="F25" s="509"/>
      <c r="G25" s="509"/>
      <c r="H25" s="509"/>
      <c r="I25" s="509"/>
      <c r="J25" s="509"/>
      <c r="K25" s="509"/>
      <c r="L25" s="513">
        <f>$Q$219</f>
        <v>0</v>
      </c>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5" t="s">
        <v>15</v>
      </c>
      <c r="AM25" s="515"/>
      <c r="AN25" s="516"/>
    </row>
    <row r="26" spans="1:40" ht="29.1" customHeight="1">
      <c r="B26" s="490" t="s">
        <v>115</v>
      </c>
      <c r="C26" s="490"/>
      <c r="D26" s="493" t="s">
        <v>81</v>
      </c>
      <c r="E26" s="494"/>
      <c r="F26" s="494"/>
      <c r="G26" s="494"/>
      <c r="H26" s="494"/>
      <c r="I26" s="494"/>
      <c r="J26" s="494"/>
      <c r="K26" s="494"/>
      <c r="L26" s="539">
        <f>IF(基本情報!$D$27="共同申請者",基本情報!D16,基本情報!$D$4)</f>
        <v>0</v>
      </c>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row>
    <row r="27" spans="1:40" ht="29.1" customHeight="1">
      <c r="B27" s="538"/>
      <c r="C27" s="538"/>
      <c r="D27" s="540" t="s">
        <v>84</v>
      </c>
      <c r="E27" s="541"/>
      <c r="F27" s="541"/>
      <c r="G27" s="541"/>
      <c r="H27" s="541"/>
      <c r="I27" s="541"/>
      <c r="J27" s="541"/>
      <c r="K27" s="541"/>
      <c r="L27" s="501">
        <f>IF(基本情報!$D$27="共同申請者",基本情報!D22,基本情報!D10)</f>
        <v>0</v>
      </c>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row>
    <row r="28" spans="1:40" ht="29.1" customHeight="1">
      <c r="B28" s="538"/>
      <c r="C28" s="538"/>
      <c r="D28" s="541" t="s">
        <v>12</v>
      </c>
      <c r="E28" s="541"/>
      <c r="F28" s="541"/>
      <c r="G28" s="541"/>
      <c r="H28" s="541"/>
      <c r="I28" s="541"/>
      <c r="J28" s="541"/>
      <c r="K28" s="541"/>
      <c r="L28" s="501">
        <f>IF(基本情報!$D$27="共同申請者",基本情報!D23,基本情報!$D$11)</f>
        <v>0</v>
      </c>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row>
    <row r="29" spans="1:40" ht="29.1" customHeight="1">
      <c r="B29" s="491"/>
      <c r="C29" s="491"/>
      <c r="D29" s="497" t="s">
        <v>13</v>
      </c>
      <c r="E29" s="497"/>
      <c r="F29" s="497"/>
      <c r="G29" s="497"/>
      <c r="H29" s="497"/>
      <c r="I29" s="497"/>
      <c r="J29" s="497"/>
      <c r="K29" s="497"/>
      <c r="L29" s="501">
        <f>IF(基本情報!$D$27="共同申請者",基本情報!D25,基本情報!$D$13)</f>
        <v>0</v>
      </c>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row>
    <row r="30" spans="1:40" ht="29.1" customHeight="1">
      <c r="B30" s="492"/>
      <c r="C30" s="492"/>
      <c r="D30" s="499" t="s">
        <v>14</v>
      </c>
      <c r="E30" s="499"/>
      <c r="F30" s="499"/>
      <c r="G30" s="499"/>
      <c r="H30" s="499"/>
      <c r="I30" s="499"/>
      <c r="J30" s="499"/>
      <c r="K30" s="499"/>
      <c r="L30" s="536">
        <f>IF(基本情報!$D$27="共同申請者",基本情報!D26,基本情報!$D$14)</f>
        <v>0</v>
      </c>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row>
    <row r="31" spans="1:40" ht="15" customHeight="1">
      <c r="B31" s="537" t="s">
        <v>400</v>
      </c>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row>
    <row r="32" spans="1:40" ht="15" customHeight="1">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row>
    <row r="33" spans="2:68" s="144" customFormat="1" ht="15" customHeight="1">
      <c r="B33" s="143" t="s">
        <v>361</v>
      </c>
      <c r="D33" s="143"/>
      <c r="E33" s="143"/>
      <c r="F33" s="143"/>
      <c r="G33" s="143"/>
      <c r="AO33" s="145" t="s">
        <v>512</v>
      </c>
    </row>
    <row r="34" spans="2:68" s="144" customFormat="1" ht="15" customHeight="1">
      <c r="B34" s="146" t="s">
        <v>329</v>
      </c>
      <c r="D34" s="143"/>
      <c r="E34" s="143"/>
      <c r="F34" s="143"/>
      <c r="G34" s="143"/>
      <c r="AO34" s="145"/>
    </row>
    <row r="35" spans="2:68" ht="27" customHeight="1">
      <c r="B35" s="510" t="s">
        <v>325</v>
      </c>
      <c r="C35" s="510"/>
      <c r="D35" s="510"/>
      <c r="E35" s="510"/>
      <c r="F35" s="510"/>
      <c r="G35" s="510"/>
      <c r="H35" s="510"/>
      <c r="I35" s="510"/>
      <c r="J35" s="510"/>
      <c r="K35" s="510"/>
      <c r="L35" s="512">
        <f>基本情報!$D$35</f>
        <v>0</v>
      </c>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row>
    <row r="36" spans="2:68" ht="27" customHeight="1">
      <c r="B36" s="490" t="s">
        <v>330</v>
      </c>
      <c r="C36" s="490"/>
      <c r="D36" s="493" t="s">
        <v>84</v>
      </c>
      <c r="E36" s="494"/>
      <c r="F36" s="494"/>
      <c r="G36" s="494"/>
      <c r="H36" s="494"/>
      <c r="I36" s="494"/>
      <c r="J36" s="494"/>
      <c r="K36" s="494"/>
      <c r="L36" s="495">
        <f>基本情報!$D$28</f>
        <v>0</v>
      </c>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row>
    <row r="37" spans="2:68" ht="27" customHeight="1">
      <c r="B37" s="491"/>
      <c r="C37" s="491"/>
      <c r="D37" s="496" t="s">
        <v>87</v>
      </c>
      <c r="E37" s="497"/>
      <c r="F37" s="497"/>
      <c r="G37" s="497"/>
      <c r="H37" s="497"/>
      <c r="I37" s="497"/>
      <c r="J37" s="497"/>
      <c r="K37" s="497"/>
      <c r="L37" s="498">
        <f>基本情報!$D$30</f>
        <v>0</v>
      </c>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row>
    <row r="38" spans="2:68" ht="27" customHeight="1">
      <c r="B38" s="492"/>
      <c r="C38" s="492"/>
      <c r="D38" s="499" t="s">
        <v>14</v>
      </c>
      <c r="E38" s="499"/>
      <c r="F38" s="499"/>
      <c r="G38" s="499"/>
      <c r="H38" s="499"/>
      <c r="I38" s="499"/>
      <c r="J38" s="499"/>
      <c r="K38" s="499"/>
      <c r="L38" s="500">
        <f>基本情報!$D$34</f>
        <v>0</v>
      </c>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BH38"/>
      <c r="BO38" s="144"/>
      <c r="BP38" s="144"/>
    </row>
    <row r="39" spans="2:68" ht="15" customHeight="1">
      <c r="B39" s="204"/>
      <c r="C39" s="204"/>
      <c r="D39" s="205"/>
      <c r="E39" s="205"/>
      <c r="F39" s="205"/>
      <c r="G39" s="205"/>
      <c r="H39" s="205"/>
      <c r="I39" s="205"/>
      <c r="J39" s="205"/>
      <c r="K39" s="205"/>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row>
    <row r="40" spans="2:68" s="144" customFormat="1" ht="15" customHeight="1">
      <c r="B40" s="146" t="s">
        <v>332</v>
      </c>
      <c r="C40" s="143"/>
      <c r="D40" s="143"/>
      <c r="E40" s="143"/>
      <c r="F40" s="143"/>
      <c r="G40" s="143"/>
      <c r="AJ40" s="198" t="s">
        <v>150</v>
      </c>
      <c r="AK40" s="199">
        <v>1</v>
      </c>
      <c r="AR40" s="145"/>
      <c r="BF40" s="226" t="s">
        <v>533</v>
      </c>
      <c r="BG40" s="8" t="s">
        <v>525</v>
      </c>
    </row>
    <row r="41" spans="2:68" s="144" customFormat="1" ht="15" customHeight="1">
      <c r="B41" s="201" t="s">
        <v>472</v>
      </c>
      <c r="C41" s="143"/>
      <c r="D41" s="143"/>
      <c r="E41" s="143"/>
      <c r="F41" s="143"/>
      <c r="G41" s="143"/>
      <c r="K41" s="144" t="s">
        <v>471</v>
      </c>
      <c r="AJ41" s="198"/>
      <c r="AK41" s="199"/>
      <c r="AR41" s="145"/>
      <c r="BF41" s="212"/>
      <c r="BG41" s="329" t="s">
        <v>573</v>
      </c>
      <c r="BH41" s="330"/>
      <c r="BI41" s="331"/>
      <c r="BJ41" s="218" t="s">
        <v>574</v>
      </c>
      <c r="BK41" s="220" t="s">
        <v>529</v>
      </c>
      <c r="BL41" s="299" t="s">
        <v>575</v>
      </c>
      <c r="BM41" s="299"/>
      <c r="BN41" s="244" t="s">
        <v>576</v>
      </c>
    </row>
    <row r="42" spans="2:68" s="144" customFormat="1" ht="28.35" customHeight="1">
      <c r="B42" s="334" t="s">
        <v>488</v>
      </c>
      <c r="C42" s="334"/>
      <c r="D42" s="334" t="s">
        <v>469</v>
      </c>
      <c r="E42" s="334"/>
      <c r="F42" s="334"/>
      <c r="G42" s="334"/>
      <c r="H42" s="334"/>
      <c r="I42" s="334"/>
      <c r="J42" s="334"/>
      <c r="K42" s="334" t="s">
        <v>470</v>
      </c>
      <c r="L42" s="334"/>
      <c r="M42" s="334"/>
      <c r="N42" s="334"/>
      <c r="O42" s="334"/>
      <c r="P42" s="334"/>
      <c r="Q42" s="334"/>
      <c r="R42" s="334"/>
      <c r="S42" s="334"/>
      <c r="T42" s="334" t="s">
        <v>152</v>
      </c>
      <c r="U42" s="334"/>
      <c r="V42" s="334"/>
      <c r="W42" s="334"/>
      <c r="X42" s="334"/>
      <c r="Y42" s="334"/>
      <c r="Z42" s="334"/>
      <c r="AA42" s="334" t="s">
        <v>153</v>
      </c>
      <c r="AB42" s="334"/>
      <c r="AC42" s="334"/>
      <c r="AD42" s="334"/>
      <c r="AE42" s="334"/>
      <c r="AF42" s="334"/>
      <c r="AG42" s="334"/>
      <c r="AH42" s="334" t="s">
        <v>154</v>
      </c>
      <c r="AI42" s="334"/>
      <c r="AJ42" s="334"/>
      <c r="AK42" s="334"/>
      <c r="AL42" s="334"/>
      <c r="AM42" s="334"/>
      <c r="AN42" s="334"/>
      <c r="AR42" s="145"/>
      <c r="BF42" s="212" t="s">
        <v>151</v>
      </c>
      <c r="BG42" s="243" t="s">
        <v>571</v>
      </c>
      <c r="BH42" s="241" t="s">
        <v>570</v>
      </c>
      <c r="BI42" s="242" t="s">
        <v>566</v>
      </c>
      <c r="BJ42" s="242" t="s">
        <v>568</v>
      </c>
      <c r="BK42" s="241" t="s">
        <v>563</v>
      </c>
      <c r="BL42" s="241" t="s">
        <v>572</v>
      </c>
      <c r="BM42" s="242" t="s">
        <v>567</v>
      </c>
      <c r="BN42" s="243" t="s">
        <v>569</v>
      </c>
    </row>
    <row r="43" spans="2:68" ht="28.35" customHeight="1">
      <c r="B43" s="334">
        <v>1</v>
      </c>
      <c r="C43" s="334"/>
      <c r="D43" s="310"/>
      <c r="E43" s="311"/>
      <c r="F43" s="311"/>
      <c r="G43" s="311"/>
      <c r="H43" s="311"/>
      <c r="I43" s="311"/>
      <c r="J43" s="312"/>
      <c r="K43" s="313"/>
      <c r="L43" s="314"/>
      <c r="M43" s="314"/>
      <c r="N43" s="314"/>
      <c r="O43" s="314"/>
      <c r="P43" s="314"/>
      <c r="Q43" s="314"/>
      <c r="R43" s="314"/>
      <c r="S43" s="315"/>
      <c r="T43" s="316"/>
      <c r="U43" s="317"/>
      <c r="V43" s="317"/>
      <c r="W43" s="317"/>
      <c r="X43" s="317"/>
      <c r="Y43" s="203" t="s">
        <v>155</v>
      </c>
      <c r="Z43" s="195" t="s">
        <v>156</v>
      </c>
      <c r="AA43" s="325"/>
      <c r="AB43" s="326"/>
      <c r="AC43" s="326"/>
      <c r="AD43" s="326"/>
      <c r="AE43" s="326"/>
      <c r="AF43" s="355" t="s">
        <v>157</v>
      </c>
      <c r="AG43" s="323"/>
      <c r="AH43" s="374">
        <f>T43*AA43</f>
        <v>0</v>
      </c>
      <c r="AI43" s="375"/>
      <c r="AJ43" s="375"/>
      <c r="AK43" s="375"/>
      <c r="AL43" s="375"/>
      <c r="AM43" s="323" t="s">
        <v>155</v>
      </c>
      <c r="AN43" s="324"/>
      <c r="AO43" s="130"/>
      <c r="AP43" s="130"/>
      <c r="AQ43" s="130"/>
      <c r="AR43" s="130"/>
      <c r="BB43" s="144" t="str">
        <f>IF(D43&lt;&gt;"",AH43,"")</f>
        <v/>
      </c>
      <c r="BF43" s="213">
        <v>1</v>
      </c>
      <c r="BG43" s="214">
        <f>IF($D43=$BG$42,$AH43,0)</f>
        <v>0</v>
      </c>
      <c r="BH43" s="214">
        <f>IF($D43=$BH$42,$AH43,0)</f>
        <v>0</v>
      </c>
      <c r="BI43" s="214">
        <f>IF($D43=$BI$42,$AH43,0)</f>
        <v>0</v>
      </c>
      <c r="BJ43" s="214">
        <f>IF($D43=$BJ$42,$AH43,0)</f>
        <v>0</v>
      </c>
      <c r="BK43" s="238">
        <f>IF($D43=$BK$42,$AH43,0)</f>
        <v>0</v>
      </c>
      <c r="BL43" s="238">
        <f>IF($D43=$BL$42,$AH43,0)</f>
        <v>0</v>
      </c>
      <c r="BM43" s="238">
        <f>IF($D43=$BM$42,$AH43,0)</f>
        <v>0</v>
      </c>
      <c r="BN43" s="214">
        <f>IF($D43=$BN$42,$AH43,0)</f>
        <v>0</v>
      </c>
    </row>
    <row r="44" spans="2:68" ht="28.35" customHeight="1">
      <c r="B44" s="334">
        <v>2</v>
      </c>
      <c r="C44" s="334"/>
      <c r="D44" s="310"/>
      <c r="E44" s="311"/>
      <c r="F44" s="311"/>
      <c r="G44" s="311"/>
      <c r="H44" s="311"/>
      <c r="I44" s="311"/>
      <c r="J44" s="312"/>
      <c r="K44" s="313"/>
      <c r="L44" s="314"/>
      <c r="M44" s="314"/>
      <c r="N44" s="314"/>
      <c r="O44" s="314"/>
      <c r="P44" s="314"/>
      <c r="Q44" s="314"/>
      <c r="R44" s="314"/>
      <c r="S44" s="315"/>
      <c r="T44" s="316"/>
      <c r="U44" s="317"/>
      <c r="V44" s="317"/>
      <c r="W44" s="317"/>
      <c r="X44" s="317"/>
      <c r="Y44" s="196" t="s">
        <v>155</v>
      </c>
      <c r="Z44" s="191" t="s">
        <v>156</v>
      </c>
      <c r="AA44" s="325"/>
      <c r="AB44" s="326"/>
      <c r="AC44" s="326"/>
      <c r="AD44" s="326"/>
      <c r="AE44" s="326"/>
      <c r="AF44" s="318" t="s">
        <v>157</v>
      </c>
      <c r="AG44" s="320"/>
      <c r="AH44" s="374">
        <f>T44*AA44</f>
        <v>0</v>
      </c>
      <c r="AI44" s="375"/>
      <c r="AJ44" s="375"/>
      <c r="AK44" s="375"/>
      <c r="AL44" s="375"/>
      <c r="AM44" s="320" t="s">
        <v>155</v>
      </c>
      <c r="AN44" s="327"/>
      <c r="AO44" s="130"/>
      <c r="AP44" s="130"/>
      <c r="AQ44" s="130"/>
      <c r="AR44" s="130"/>
      <c r="BB44" s="144" t="str">
        <f t="shared" ref="BB44:BB47" si="0">IF(D44&lt;&gt;"",AH44,"")</f>
        <v/>
      </c>
      <c r="BF44" s="213">
        <v>2</v>
      </c>
      <c r="BG44" s="214">
        <f t="shared" ref="BG44:BG47" si="1">IF($D44=$BG$42,$AH44,0)</f>
        <v>0</v>
      </c>
      <c r="BH44" s="214">
        <f t="shared" ref="BH44:BH47" si="2">IF($D44=$BH$42,$AH44,0)</f>
        <v>0</v>
      </c>
      <c r="BI44" s="214">
        <f t="shared" ref="BI44:BI47" si="3">IF($D44=$BI$42,$AH44,0)</f>
        <v>0</v>
      </c>
      <c r="BJ44" s="214">
        <f>IF($D44=$BJ$42,$AH44,0)</f>
        <v>0</v>
      </c>
      <c r="BK44" s="238">
        <f t="shared" ref="BK44:BK47" si="4">IF($D44=$BK$42,$AH44,0)</f>
        <v>0</v>
      </c>
      <c r="BL44" s="238">
        <f t="shared" ref="BL44:BL47" si="5">IF($D44=$BL$42,$AH44,0)</f>
        <v>0</v>
      </c>
      <c r="BM44" s="238">
        <f t="shared" ref="BM44:BM47" si="6">IF($D44=$BM$42,$AH44,0)</f>
        <v>0</v>
      </c>
      <c r="BN44" s="214">
        <f t="shared" ref="BN44:BN47" si="7">IF($D44=$BN$42,$AH44,0)</f>
        <v>0</v>
      </c>
    </row>
    <row r="45" spans="2:68" s="144" customFormat="1" ht="28.35" customHeight="1">
      <c r="B45" s="334">
        <v>3</v>
      </c>
      <c r="C45" s="334"/>
      <c r="D45" s="310"/>
      <c r="E45" s="311"/>
      <c r="F45" s="311"/>
      <c r="G45" s="311"/>
      <c r="H45" s="311"/>
      <c r="I45" s="311"/>
      <c r="J45" s="312"/>
      <c r="K45" s="313"/>
      <c r="L45" s="314"/>
      <c r="M45" s="314"/>
      <c r="N45" s="314"/>
      <c r="O45" s="314"/>
      <c r="P45" s="314"/>
      <c r="Q45" s="314"/>
      <c r="R45" s="314"/>
      <c r="S45" s="315"/>
      <c r="T45" s="316"/>
      <c r="U45" s="317"/>
      <c r="V45" s="317"/>
      <c r="W45" s="317"/>
      <c r="X45" s="317"/>
      <c r="Y45" s="196" t="s">
        <v>155</v>
      </c>
      <c r="Z45" s="191" t="s">
        <v>156</v>
      </c>
      <c r="AA45" s="325"/>
      <c r="AB45" s="326"/>
      <c r="AC45" s="326"/>
      <c r="AD45" s="326"/>
      <c r="AE45" s="326"/>
      <c r="AF45" s="318" t="s">
        <v>157</v>
      </c>
      <c r="AG45" s="320"/>
      <c r="AH45" s="374">
        <f>T45*AA45</f>
        <v>0</v>
      </c>
      <c r="AI45" s="375"/>
      <c r="AJ45" s="375"/>
      <c r="AK45" s="375"/>
      <c r="AL45" s="375"/>
      <c r="AM45" s="320" t="s">
        <v>155</v>
      </c>
      <c r="AN45" s="327"/>
      <c r="AO45" s="148"/>
      <c r="AP45" s="148"/>
      <c r="AQ45" s="148"/>
      <c r="BB45" s="144" t="str">
        <f t="shared" si="0"/>
        <v/>
      </c>
      <c r="BF45" s="212">
        <v>3</v>
      </c>
      <c r="BG45" s="214">
        <f t="shared" si="1"/>
        <v>0</v>
      </c>
      <c r="BH45" s="214">
        <f t="shared" si="2"/>
        <v>0</v>
      </c>
      <c r="BI45" s="214">
        <f t="shared" si="3"/>
        <v>0</v>
      </c>
      <c r="BJ45" s="214">
        <f t="shared" ref="BJ45:BJ47" si="8">IF($D45=$BJ$42,$AH45,0)</f>
        <v>0</v>
      </c>
      <c r="BK45" s="238">
        <f t="shared" si="4"/>
        <v>0</v>
      </c>
      <c r="BL45" s="238">
        <f t="shared" si="5"/>
        <v>0</v>
      </c>
      <c r="BM45" s="238">
        <f t="shared" si="6"/>
        <v>0</v>
      </c>
      <c r="BN45" s="214">
        <f t="shared" si="7"/>
        <v>0</v>
      </c>
    </row>
    <row r="46" spans="2:68" s="144" customFormat="1" ht="28.35" customHeight="1">
      <c r="B46" s="305">
        <v>4</v>
      </c>
      <c r="C46" s="305"/>
      <c r="D46" s="310"/>
      <c r="E46" s="311"/>
      <c r="F46" s="311"/>
      <c r="G46" s="311"/>
      <c r="H46" s="311"/>
      <c r="I46" s="311"/>
      <c r="J46" s="312"/>
      <c r="K46" s="313"/>
      <c r="L46" s="314"/>
      <c r="M46" s="314"/>
      <c r="N46" s="314"/>
      <c r="O46" s="314"/>
      <c r="P46" s="314"/>
      <c r="Q46" s="314"/>
      <c r="R46" s="314"/>
      <c r="S46" s="315"/>
      <c r="T46" s="316"/>
      <c r="U46" s="317"/>
      <c r="V46" s="317"/>
      <c r="W46" s="317"/>
      <c r="X46" s="317"/>
      <c r="Y46" s="196" t="s">
        <v>155</v>
      </c>
      <c r="Z46" s="191" t="s">
        <v>156</v>
      </c>
      <c r="AA46" s="325"/>
      <c r="AB46" s="326"/>
      <c r="AC46" s="326"/>
      <c r="AD46" s="326"/>
      <c r="AE46" s="326"/>
      <c r="AF46" s="318" t="s">
        <v>157</v>
      </c>
      <c r="AG46" s="320"/>
      <c r="AH46" s="374">
        <f>T46*AA46</f>
        <v>0</v>
      </c>
      <c r="AI46" s="375"/>
      <c r="AJ46" s="375"/>
      <c r="AK46" s="375"/>
      <c r="AL46" s="375"/>
      <c r="AM46" s="320" t="s">
        <v>155</v>
      </c>
      <c r="AN46" s="327"/>
      <c r="AO46" s="148"/>
      <c r="AP46" s="148"/>
      <c r="AQ46" s="148"/>
      <c r="BB46" s="144" t="str">
        <f t="shared" si="0"/>
        <v/>
      </c>
      <c r="BF46" s="212">
        <v>4</v>
      </c>
      <c r="BG46" s="214">
        <f t="shared" si="1"/>
        <v>0</v>
      </c>
      <c r="BH46" s="214">
        <f t="shared" si="2"/>
        <v>0</v>
      </c>
      <c r="BI46" s="214">
        <f t="shared" si="3"/>
        <v>0</v>
      </c>
      <c r="BJ46" s="214">
        <f t="shared" si="8"/>
        <v>0</v>
      </c>
      <c r="BK46" s="238">
        <f t="shared" si="4"/>
        <v>0</v>
      </c>
      <c r="BL46" s="238">
        <f t="shared" si="5"/>
        <v>0</v>
      </c>
      <c r="BM46" s="238">
        <f t="shared" si="6"/>
        <v>0</v>
      </c>
      <c r="BN46" s="214">
        <f t="shared" si="7"/>
        <v>0</v>
      </c>
    </row>
    <row r="47" spans="2:68" s="144" customFormat="1" ht="28.35" customHeight="1">
      <c r="B47" s="305">
        <v>5</v>
      </c>
      <c r="C47" s="305"/>
      <c r="D47" s="310"/>
      <c r="E47" s="311"/>
      <c r="F47" s="311"/>
      <c r="G47" s="311"/>
      <c r="H47" s="311"/>
      <c r="I47" s="311"/>
      <c r="J47" s="312"/>
      <c r="K47" s="313"/>
      <c r="L47" s="314"/>
      <c r="M47" s="314"/>
      <c r="N47" s="314"/>
      <c r="O47" s="314"/>
      <c r="P47" s="314"/>
      <c r="Q47" s="314"/>
      <c r="R47" s="314"/>
      <c r="S47" s="315"/>
      <c r="T47" s="316"/>
      <c r="U47" s="317"/>
      <c r="V47" s="317"/>
      <c r="W47" s="317"/>
      <c r="X47" s="317"/>
      <c r="Y47" s="196" t="s">
        <v>155</v>
      </c>
      <c r="Z47" s="191" t="s">
        <v>156</v>
      </c>
      <c r="AA47" s="316"/>
      <c r="AB47" s="317"/>
      <c r="AC47" s="317"/>
      <c r="AD47" s="317"/>
      <c r="AE47" s="317"/>
      <c r="AF47" s="318" t="s">
        <v>157</v>
      </c>
      <c r="AG47" s="320"/>
      <c r="AH47" s="374">
        <f>T47*AA47</f>
        <v>0</v>
      </c>
      <c r="AI47" s="375"/>
      <c r="AJ47" s="375"/>
      <c r="AK47" s="375"/>
      <c r="AL47" s="375"/>
      <c r="AM47" s="320" t="s">
        <v>155</v>
      </c>
      <c r="AN47" s="327"/>
      <c r="BB47" s="144" t="str">
        <f t="shared" si="0"/>
        <v/>
      </c>
      <c r="BF47" s="212">
        <v>5</v>
      </c>
      <c r="BG47" s="214">
        <f t="shared" si="1"/>
        <v>0</v>
      </c>
      <c r="BH47" s="214">
        <f t="shared" si="2"/>
        <v>0</v>
      </c>
      <c r="BI47" s="214">
        <f t="shared" si="3"/>
        <v>0</v>
      </c>
      <c r="BJ47" s="214">
        <f t="shared" si="8"/>
        <v>0</v>
      </c>
      <c r="BK47" s="238">
        <f t="shared" si="4"/>
        <v>0</v>
      </c>
      <c r="BL47" s="238">
        <f t="shared" si="5"/>
        <v>0</v>
      </c>
      <c r="BM47" s="238">
        <f t="shared" si="6"/>
        <v>0</v>
      </c>
      <c r="BN47" s="214">
        <f t="shared" si="7"/>
        <v>0</v>
      </c>
    </row>
    <row r="48" spans="2:68" s="144" customFormat="1" ht="28.35" customHeight="1">
      <c r="B48" s="334" t="s">
        <v>158</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483">
        <f>SUM(AH43:AL47)</f>
        <v>0</v>
      </c>
      <c r="AI48" s="483"/>
      <c r="AJ48" s="483"/>
      <c r="AK48" s="483"/>
      <c r="AL48" s="484"/>
      <c r="AM48" s="320" t="s">
        <v>155</v>
      </c>
      <c r="AN48" s="327"/>
      <c r="BF48" s="212" t="s">
        <v>389</v>
      </c>
      <c r="BG48" s="216">
        <f>IF(SUM(BG43:BG47)=0, 0, SUM(BG43:BG47))</f>
        <v>0</v>
      </c>
      <c r="BH48" s="216">
        <f>IF(SUM(BH43:BH47)=0, 0, SUM(BH43:BH47))</f>
        <v>0</v>
      </c>
      <c r="BI48" s="217">
        <f>IF(SUM(BI43:BI47)=0, 0, SUM(BI43:BI47))</f>
        <v>0</v>
      </c>
      <c r="BJ48" s="219">
        <f>IF(SUM(BJ43:BJ47)=0,0, SUM(BJ43:BJ47))</f>
        <v>0</v>
      </c>
      <c r="BK48" s="239">
        <f>IF(SUM(BK43:BK47)=0,0, SUM(BK43:BK47))</f>
        <v>0</v>
      </c>
      <c r="BL48" s="245">
        <f>IF(SUM(BL43:BL47)=0,0, SUM(BL43:BL47))</f>
        <v>0</v>
      </c>
      <c r="BM48" s="245">
        <f t="shared" ref="BM48:BN48" si="9">IF(SUM(BM43:BM47)=0,0, SUM(BM43:BM47))</f>
        <v>0</v>
      </c>
      <c r="BN48" s="244">
        <f t="shared" si="9"/>
        <v>0</v>
      </c>
      <c r="BO48" s="144" t="s">
        <v>526</v>
      </c>
    </row>
    <row r="49" spans="2:67" s="144" customFormat="1" ht="28.35" customHeight="1">
      <c r="B49" s="334" t="s">
        <v>159</v>
      </c>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72">
        <f>AH48/1000</f>
        <v>0</v>
      </c>
      <c r="AI49" s="372"/>
      <c r="AJ49" s="372"/>
      <c r="AK49" s="372"/>
      <c r="AL49" s="373"/>
      <c r="AM49" s="320" t="s">
        <v>113</v>
      </c>
      <c r="AN49" s="327"/>
      <c r="BF49" s="221" t="s">
        <v>524</v>
      </c>
      <c r="BG49" s="221"/>
      <c r="BH49" s="222"/>
      <c r="BI49" s="217">
        <f>IF(SUM(BG48:BI48)=0,0, SUM(BG48:BI48))</f>
        <v>0</v>
      </c>
      <c r="BJ49" s="219">
        <f>BJ48</f>
        <v>0</v>
      </c>
      <c r="BK49" s="239">
        <f>BK48</f>
        <v>0</v>
      </c>
      <c r="BL49" s="212"/>
      <c r="BM49" s="245">
        <f>IF(SUM(BL48:BM48)=0,0, SUM(BL48:BM48))</f>
        <v>0</v>
      </c>
      <c r="BN49" s="244">
        <f>BN48</f>
        <v>0</v>
      </c>
      <c r="BO49" s="144" t="s">
        <v>526</v>
      </c>
    </row>
    <row r="50" spans="2:67" s="144" customFormat="1" ht="15" customHeight="1" thickBot="1">
      <c r="B50" s="202"/>
      <c r="C50" s="143"/>
      <c r="D50" s="143"/>
      <c r="E50" s="143"/>
      <c r="F50" s="143"/>
      <c r="G50" s="143"/>
      <c r="AJ50" s="198"/>
      <c r="AK50" s="199"/>
      <c r="AR50" s="145"/>
      <c r="BF50" s="221" t="s">
        <v>527</v>
      </c>
      <c r="BG50" s="221"/>
      <c r="BH50" s="221"/>
      <c r="BI50" s="217">
        <f>IF($BI49=0,0,$BI49/1000)</f>
        <v>0</v>
      </c>
      <c r="BJ50" s="219">
        <f>IF($BJ49=0,0,$BJ49/1000)</f>
        <v>0</v>
      </c>
      <c r="BK50" s="239">
        <f>IF($BK49=0,0,$BK49/1000)</f>
        <v>0</v>
      </c>
      <c r="BL50" s="221"/>
      <c r="BM50" s="246">
        <f>IF(BM49=0,0,$BM49/1000)</f>
        <v>0</v>
      </c>
      <c r="BN50" s="247">
        <f>IF($BN49=0,0,$BN49/1000)</f>
        <v>0</v>
      </c>
      <c r="BO50" s="144" t="s">
        <v>113</v>
      </c>
    </row>
    <row r="51" spans="2:67" s="144" customFormat="1" ht="15" customHeight="1" thickBot="1">
      <c r="B51" s="201" t="s">
        <v>473</v>
      </c>
      <c r="C51" s="143"/>
      <c r="D51" s="143"/>
      <c r="E51" s="143"/>
      <c r="F51" s="143"/>
      <c r="G51" s="143"/>
      <c r="K51" s="144" t="s">
        <v>471</v>
      </c>
      <c r="AJ51" s="198"/>
      <c r="AK51" s="199"/>
      <c r="AR51" s="145"/>
      <c r="BF51" s="230" t="s">
        <v>537</v>
      </c>
      <c r="BG51" s="234"/>
      <c r="BH51" s="235"/>
      <c r="BI51" s="232">
        <f>IFERROR(ROUNDDOWN(IF($BI50*$AH61/$AH49=0,0,$BI50*$AH61/$AH49),2),0)</f>
        <v>0</v>
      </c>
      <c r="BJ51" s="233">
        <f>IFERROR(ROUNDDOWN(IF($BJ50*$AH61/$AH49=0,0,$BJ50*$AH61/$AH49),2),0)</f>
        <v>0</v>
      </c>
      <c r="BK51" s="240">
        <f>IFERROR(ROUNDDOWN(IF($BK50*$AH61/$AH49=0,0,$BK50*$AH61/$AH49),2),0)</f>
        <v>0</v>
      </c>
      <c r="BL51" s="230"/>
      <c r="BM51" s="248">
        <f>IFERROR(ROUNDDOWN(IF($BM50*$AH61/$AH49=0,0,$BM50*$AH61/$AH49),2),0)</f>
        <v>0</v>
      </c>
      <c r="BN51" s="249">
        <f>IFERROR(ROUNDDOWN(IF($BN50*$AH61/$AH49=0,0,$BN50*$AH61/$AH49),2),0)</f>
        <v>0</v>
      </c>
      <c r="BO51" s="144" t="s">
        <v>113</v>
      </c>
    </row>
    <row r="52" spans="2:67" s="144" customFormat="1" ht="30" customHeight="1">
      <c r="B52" s="334" t="s">
        <v>488</v>
      </c>
      <c r="C52" s="334"/>
      <c r="D52" s="334" t="s">
        <v>469</v>
      </c>
      <c r="E52" s="334"/>
      <c r="F52" s="334"/>
      <c r="G52" s="334"/>
      <c r="H52" s="334"/>
      <c r="I52" s="334"/>
      <c r="J52" s="334"/>
      <c r="K52" s="334" t="s">
        <v>470</v>
      </c>
      <c r="L52" s="334"/>
      <c r="M52" s="334"/>
      <c r="N52" s="334"/>
      <c r="O52" s="334"/>
      <c r="P52" s="334"/>
      <c r="Q52" s="334"/>
      <c r="R52" s="334"/>
      <c r="S52" s="334"/>
      <c r="T52" s="334" t="s">
        <v>489</v>
      </c>
      <c r="U52" s="334"/>
      <c r="V52" s="334"/>
      <c r="W52" s="334"/>
      <c r="X52" s="334"/>
      <c r="Y52" s="334"/>
      <c r="Z52" s="334"/>
      <c r="AA52" s="334" t="s">
        <v>161</v>
      </c>
      <c r="AB52" s="334"/>
      <c r="AC52" s="334"/>
      <c r="AD52" s="334"/>
      <c r="AE52" s="334"/>
      <c r="AF52" s="334"/>
      <c r="AG52" s="334"/>
      <c r="AH52" s="334" t="s">
        <v>154</v>
      </c>
      <c r="AI52" s="334"/>
      <c r="AJ52" s="334"/>
      <c r="AK52" s="334"/>
      <c r="AL52" s="334"/>
      <c r="AM52" s="334"/>
      <c r="AN52" s="334"/>
      <c r="AR52" s="145"/>
      <c r="BF52" s="226" t="s">
        <v>532</v>
      </c>
      <c r="BG52" s="8" t="s">
        <v>528</v>
      </c>
    </row>
    <row r="53" spans="2:67" s="144" customFormat="1" ht="30" customHeight="1">
      <c r="B53" s="334">
        <v>1</v>
      </c>
      <c r="C53" s="334"/>
      <c r="D53" s="310"/>
      <c r="E53" s="311"/>
      <c r="F53" s="311"/>
      <c r="G53" s="311"/>
      <c r="H53" s="311"/>
      <c r="I53" s="311"/>
      <c r="J53" s="312"/>
      <c r="K53" s="313"/>
      <c r="L53" s="314"/>
      <c r="M53" s="314"/>
      <c r="N53" s="314"/>
      <c r="O53" s="314"/>
      <c r="P53" s="314"/>
      <c r="Q53" s="314"/>
      <c r="R53" s="314"/>
      <c r="S53" s="315"/>
      <c r="T53" s="316"/>
      <c r="U53" s="317"/>
      <c r="V53" s="317"/>
      <c r="W53" s="317"/>
      <c r="X53" s="318" t="s">
        <v>113</v>
      </c>
      <c r="Y53" s="319"/>
      <c r="Z53" s="195" t="s">
        <v>156</v>
      </c>
      <c r="AA53" s="325"/>
      <c r="AB53" s="326"/>
      <c r="AC53" s="326"/>
      <c r="AD53" s="326"/>
      <c r="AE53" s="326"/>
      <c r="AF53" s="355" t="s">
        <v>162</v>
      </c>
      <c r="AG53" s="323"/>
      <c r="AH53" s="370">
        <f>T53*AA53</f>
        <v>0</v>
      </c>
      <c r="AI53" s="371"/>
      <c r="AJ53" s="371"/>
      <c r="AK53" s="371"/>
      <c r="AL53" s="371"/>
      <c r="AM53" s="323" t="s">
        <v>113</v>
      </c>
      <c r="AN53" s="324"/>
      <c r="AR53" s="145"/>
      <c r="BF53" s="212"/>
      <c r="BG53" s="218" t="s">
        <v>577</v>
      </c>
      <c r="BH53" s="223" t="s">
        <v>578</v>
      </c>
      <c r="BJ53" s="160"/>
      <c r="BK53" s="160"/>
    </row>
    <row r="54" spans="2:67" s="144" customFormat="1" ht="30" customHeight="1">
      <c r="B54" s="334">
        <v>2</v>
      </c>
      <c r="C54" s="334"/>
      <c r="D54" s="310"/>
      <c r="E54" s="311"/>
      <c r="F54" s="311"/>
      <c r="G54" s="311"/>
      <c r="H54" s="311"/>
      <c r="I54" s="311"/>
      <c r="J54" s="312"/>
      <c r="K54" s="313"/>
      <c r="L54" s="314"/>
      <c r="M54" s="314"/>
      <c r="N54" s="314"/>
      <c r="O54" s="314"/>
      <c r="P54" s="314"/>
      <c r="Q54" s="314"/>
      <c r="R54" s="314"/>
      <c r="S54" s="315"/>
      <c r="T54" s="316"/>
      <c r="U54" s="317"/>
      <c r="V54" s="317"/>
      <c r="W54" s="317"/>
      <c r="X54" s="318" t="s">
        <v>113</v>
      </c>
      <c r="Y54" s="319"/>
      <c r="Z54" s="191" t="s">
        <v>156</v>
      </c>
      <c r="AA54" s="325"/>
      <c r="AB54" s="326"/>
      <c r="AC54" s="326"/>
      <c r="AD54" s="326"/>
      <c r="AE54" s="326"/>
      <c r="AF54" s="318" t="s">
        <v>162</v>
      </c>
      <c r="AG54" s="320"/>
      <c r="AH54" s="370">
        <f>T54*AA54</f>
        <v>0</v>
      </c>
      <c r="AI54" s="371"/>
      <c r="AJ54" s="371"/>
      <c r="AK54" s="371"/>
      <c r="AL54" s="371"/>
      <c r="AM54" s="323" t="s">
        <v>113</v>
      </c>
      <c r="AN54" s="324"/>
      <c r="AR54" s="145"/>
      <c r="BF54" s="212" t="s">
        <v>151</v>
      </c>
      <c r="BG54" s="215" t="s">
        <v>530</v>
      </c>
      <c r="BH54" s="215" t="s">
        <v>531</v>
      </c>
      <c r="BI54" s="160"/>
      <c r="BJ54" s="160"/>
      <c r="BK54" s="160"/>
    </row>
    <row r="55" spans="2:67" s="144" customFormat="1" ht="30" customHeight="1">
      <c r="B55" s="334">
        <v>3</v>
      </c>
      <c r="C55" s="334"/>
      <c r="D55" s="310"/>
      <c r="E55" s="311"/>
      <c r="F55" s="311"/>
      <c r="G55" s="311"/>
      <c r="H55" s="311"/>
      <c r="I55" s="311"/>
      <c r="J55" s="312"/>
      <c r="K55" s="313"/>
      <c r="L55" s="314"/>
      <c r="M55" s="314"/>
      <c r="N55" s="314"/>
      <c r="O55" s="314"/>
      <c r="P55" s="314"/>
      <c r="Q55" s="314"/>
      <c r="R55" s="314"/>
      <c r="S55" s="315"/>
      <c r="T55" s="316"/>
      <c r="U55" s="317"/>
      <c r="V55" s="317"/>
      <c r="W55" s="317"/>
      <c r="X55" s="318" t="s">
        <v>113</v>
      </c>
      <c r="Y55" s="319"/>
      <c r="Z55" s="191" t="s">
        <v>156</v>
      </c>
      <c r="AA55" s="325"/>
      <c r="AB55" s="326"/>
      <c r="AC55" s="326"/>
      <c r="AD55" s="326"/>
      <c r="AE55" s="326"/>
      <c r="AF55" s="318" t="s">
        <v>162</v>
      </c>
      <c r="AG55" s="320"/>
      <c r="AH55" s="370">
        <f>T55*AA55</f>
        <v>0</v>
      </c>
      <c r="AI55" s="371"/>
      <c r="AJ55" s="371"/>
      <c r="AK55" s="371"/>
      <c r="AL55" s="371"/>
      <c r="AM55" s="323" t="s">
        <v>113</v>
      </c>
      <c r="AN55" s="324"/>
      <c r="AR55" s="145"/>
      <c r="BF55" s="213">
        <v>1</v>
      </c>
      <c r="BG55" s="214">
        <f>IF($D53="PV出力最適化（直流電力変換装置以外）",$AH53,0)</f>
        <v>0</v>
      </c>
      <c r="BH55" s="214">
        <f>IF($D53="PV出力最適化（直流電力変換装置）",$AA53,0)</f>
        <v>0</v>
      </c>
      <c r="BI55" s="145"/>
      <c r="BJ55" s="145"/>
      <c r="BK55" s="145"/>
      <c r="BL55" s="5"/>
    </row>
    <row r="56" spans="2:67" s="144" customFormat="1" ht="30" customHeight="1">
      <c r="B56" s="305">
        <v>4</v>
      </c>
      <c r="C56" s="305"/>
      <c r="D56" s="310"/>
      <c r="E56" s="311"/>
      <c r="F56" s="311"/>
      <c r="G56" s="311"/>
      <c r="H56" s="311"/>
      <c r="I56" s="311"/>
      <c r="J56" s="312"/>
      <c r="K56" s="313"/>
      <c r="L56" s="314"/>
      <c r="M56" s="314"/>
      <c r="N56" s="314"/>
      <c r="O56" s="314"/>
      <c r="P56" s="314"/>
      <c r="Q56" s="314"/>
      <c r="R56" s="314"/>
      <c r="S56" s="315"/>
      <c r="T56" s="316"/>
      <c r="U56" s="317"/>
      <c r="V56" s="317"/>
      <c r="W56" s="317"/>
      <c r="X56" s="318" t="s">
        <v>113</v>
      </c>
      <c r="Y56" s="319"/>
      <c r="Z56" s="191" t="s">
        <v>156</v>
      </c>
      <c r="AA56" s="325"/>
      <c r="AB56" s="326"/>
      <c r="AC56" s="326"/>
      <c r="AD56" s="326"/>
      <c r="AE56" s="326"/>
      <c r="AF56" s="318" t="s">
        <v>162</v>
      </c>
      <c r="AG56" s="320"/>
      <c r="AH56" s="370">
        <f>T56*AA56</f>
        <v>0</v>
      </c>
      <c r="AI56" s="371"/>
      <c r="AJ56" s="371"/>
      <c r="AK56" s="371"/>
      <c r="AL56" s="371"/>
      <c r="AM56" s="323" t="s">
        <v>113</v>
      </c>
      <c r="AN56" s="324"/>
      <c r="AR56" s="145"/>
      <c r="BF56" s="213">
        <v>2</v>
      </c>
      <c r="BG56" s="214">
        <f t="shared" ref="BG56:BG59" si="10">IF($D54="PV出力最適化（直流電力変換装置以外）",$AH54,0)</f>
        <v>0</v>
      </c>
      <c r="BH56" s="214">
        <f t="shared" ref="BH56:BH59" si="11">IF($D54="PV出力最適化（直流電力変換装置）",$AA54,0)</f>
        <v>0</v>
      </c>
      <c r="BI56" s="145"/>
      <c r="BJ56" s="145"/>
      <c r="BK56" s="145"/>
      <c r="BL56" s="5"/>
    </row>
    <row r="57" spans="2:67" s="144" customFormat="1" ht="30" customHeight="1">
      <c r="B57" s="305">
        <v>5</v>
      </c>
      <c r="C57" s="305"/>
      <c r="D57" s="310"/>
      <c r="E57" s="311"/>
      <c r="F57" s="311"/>
      <c r="G57" s="311"/>
      <c r="H57" s="311"/>
      <c r="I57" s="311"/>
      <c r="J57" s="312"/>
      <c r="K57" s="313"/>
      <c r="L57" s="314"/>
      <c r="M57" s="314"/>
      <c r="N57" s="314"/>
      <c r="O57" s="314"/>
      <c r="P57" s="314"/>
      <c r="Q57" s="314"/>
      <c r="R57" s="314"/>
      <c r="S57" s="315"/>
      <c r="T57" s="316"/>
      <c r="U57" s="317"/>
      <c r="V57" s="317"/>
      <c r="W57" s="317"/>
      <c r="X57" s="318" t="s">
        <v>113</v>
      </c>
      <c r="Y57" s="319"/>
      <c r="Z57" s="191" t="s">
        <v>156</v>
      </c>
      <c r="AA57" s="316"/>
      <c r="AB57" s="317"/>
      <c r="AC57" s="317"/>
      <c r="AD57" s="317"/>
      <c r="AE57" s="317"/>
      <c r="AF57" s="318" t="s">
        <v>162</v>
      </c>
      <c r="AG57" s="320"/>
      <c r="AH57" s="370">
        <f>T57*AA57</f>
        <v>0</v>
      </c>
      <c r="AI57" s="371"/>
      <c r="AJ57" s="371"/>
      <c r="AK57" s="371"/>
      <c r="AL57" s="371"/>
      <c r="AM57" s="323" t="s">
        <v>113</v>
      </c>
      <c r="AN57" s="324"/>
      <c r="AR57" s="145"/>
      <c r="BF57" s="212">
        <v>3</v>
      </c>
      <c r="BG57" s="214">
        <f t="shared" si="10"/>
        <v>0</v>
      </c>
      <c r="BH57" s="214">
        <f t="shared" si="11"/>
        <v>0</v>
      </c>
      <c r="BI57" s="145"/>
      <c r="BJ57" s="145"/>
      <c r="BK57" s="145"/>
    </row>
    <row r="58" spans="2:67" s="144" customFormat="1" ht="28.35" customHeight="1">
      <c r="B58" s="334" t="s">
        <v>541</v>
      </c>
      <c r="C58" s="334"/>
      <c r="D58" s="334"/>
      <c r="E58" s="334"/>
      <c r="F58" s="334"/>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481">
        <f>SUM(AH53:AL57)</f>
        <v>0</v>
      </c>
      <c r="AI58" s="481"/>
      <c r="AJ58" s="481"/>
      <c r="AK58" s="481"/>
      <c r="AL58" s="482"/>
      <c r="AM58" s="320" t="s">
        <v>113</v>
      </c>
      <c r="AN58" s="327"/>
      <c r="AU58" s="149"/>
      <c r="AV58" s="149"/>
      <c r="AW58" s="149"/>
      <c r="AX58" s="150"/>
      <c r="BF58" s="212">
        <v>4</v>
      </c>
      <c r="BG58" s="214">
        <f t="shared" si="10"/>
        <v>0</v>
      </c>
      <c r="BH58" s="214">
        <f t="shared" si="11"/>
        <v>0</v>
      </c>
      <c r="BI58" s="145"/>
      <c r="BJ58" s="145"/>
      <c r="BK58" s="145"/>
    </row>
    <row r="59" spans="2:67" s="144" customFormat="1" ht="15" customHeight="1">
      <c r="B59" s="202"/>
      <c r="C59" s="143"/>
      <c r="D59" s="143"/>
      <c r="E59" s="143"/>
      <c r="F59" s="143"/>
      <c r="G59" s="143"/>
      <c r="AJ59" s="198"/>
      <c r="AK59" s="199"/>
      <c r="AR59" s="145"/>
      <c r="BF59" s="212">
        <v>5</v>
      </c>
      <c r="BG59" s="214">
        <f t="shared" si="10"/>
        <v>0</v>
      </c>
      <c r="BH59" s="214">
        <f t="shared" si="11"/>
        <v>0</v>
      </c>
      <c r="BI59" s="145"/>
      <c r="BJ59" s="145"/>
      <c r="BK59" s="145"/>
    </row>
    <row r="60" spans="2:67" s="144" customFormat="1" ht="15" customHeight="1" thickBot="1">
      <c r="B60" s="201" t="s">
        <v>474</v>
      </c>
      <c r="C60" s="143"/>
      <c r="D60" s="143"/>
      <c r="E60" s="143"/>
      <c r="F60" s="143"/>
      <c r="G60" s="143"/>
      <c r="AJ60" s="198"/>
      <c r="AK60" s="199"/>
      <c r="AR60" s="145"/>
      <c r="BF60" s="222" t="s">
        <v>389</v>
      </c>
      <c r="BG60" s="219">
        <f>IF(SUM(BG55:BG59)=0,0, SUM(BG55:BG59))</f>
        <v>0</v>
      </c>
      <c r="BH60" s="229">
        <f>IF(SUM(BH55:BH59)=0,0, SUM(BH55:BH59))</f>
        <v>0</v>
      </c>
      <c r="BI60" s="225" t="s">
        <v>113</v>
      </c>
      <c r="BJ60" s="224"/>
      <c r="BK60" s="224"/>
    </row>
    <row r="61" spans="2:67" s="144" customFormat="1" ht="28.35" customHeight="1" thickBot="1">
      <c r="B61" s="305" t="s">
        <v>475</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6">
        <f>ROUNDDOWN(MIN(AH49,AH58),2)</f>
        <v>0</v>
      </c>
      <c r="AI61" s="306"/>
      <c r="AJ61" s="306"/>
      <c r="AK61" s="306"/>
      <c r="AL61" s="307"/>
      <c r="AM61" s="308" t="s">
        <v>113</v>
      </c>
      <c r="AN61" s="309"/>
      <c r="AO61" s="200"/>
      <c r="AP61" s="149"/>
      <c r="AQ61" s="149"/>
      <c r="AR61" s="149"/>
      <c r="AU61" s="149"/>
      <c r="AV61" s="149"/>
      <c r="AW61" s="149"/>
      <c r="AX61" s="150"/>
      <c r="BF61" s="230" t="s">
        <v>537</v>
      </c>
      <c r="BG61" s="236">
        <f>ROUNDDOWN(IF($BG60=0,0,ROUNDDOWN(MIN($AH49,$AH58),2)),2)</f>
        <v>0</v>
      </c>
      <c r="BH61" s="231">
        <f>ROUNDDOWN(IF($BH60&gt;0,$AH61,0),2)</f>
        <v>0</v>
      </c>
      <c r="BI61" s="224"/>
      <c r="BJ61" s="224"/>
      <c r="BK61" s="224"/>
    </row>
    <row r="62" spans="2:67" s="144" customFormat="1" ht="28.35" customHeight="1">
      <c r="B62" s="305" t="s">
        <v>500</v>
      </c>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6">
        <f>ROUNDDOWN(BI51,2)</f>
        <v>0</v>
      </c>
      <c r="AI62" s="306"/>
      <c r="AJ62" s="306"/>
      <c r="AK62" s="306"/>
      <c r="AL62" s="307"/>
      <c r="AM62" s="308" t="s">
        <v>113</v>
      </c>
      <c r="AN62" s="309"/>
      <c r="AO62" s="200"/>
      <c r="AP62" s="149"/>
      <c r="AQ62" s="149"/>
      <c r="AR62" s="149"/>
      <c r="AU62" s="149"/>
      <c r="AV62" s="149"/>
      <c r="AW62" s="149"/>
      <c r="AX62" s="150"/>
      <c r="BG62" s="227" t="s">
        <v>538</v>
      </c>
      <c r="BH62" s="227" t="s">
        <v>539</v>
      </c>
      <c r="BI62" s="224"/>
      <c r="BJ62" s="224"/>
      <c r="BK62" s="224"/>
    </row>
    <row r="63" spans="2:67" s="144" customFormat="1" ht="28.35" customHeight="1">
      <c r="B63" s="305" t="s">
        <v>501</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6">
        <f>ROUNDDOWN(BJ51,2)</f>
        <v>0</v>
      </c>
      <c r="AI63" s="306"/>
      <c r="AJ63" s="306"/>
      <c r="AK63" s="306"/>
      <c r="AL63" s="307"/>
      <c r="AM63" s="308" t="s">
        <v>113</v>
      </c>
      <c r="AN63" s="309"/>
      <c r="AO63" s="200"/>
      <c r="AP63" s="149"/>
      <c r="AQ63" s="149"/>
      <c r="AR63" s="149"/>
      <c r="AU63" s="149"/>
      <c r="AV63" s="149"/>
      <c r="AW63" s="149"/>
      <c r="AX63" s="150"/>
      <c r="BG63" s="144" t="s">
        <v>540</v>
      </c>
    </row>
    <row r="64" spans="2:67" s="144" customFormat="1" ht="28.35" customHeight="1">
      <c r="B64" s="305" t="s">
        <v>510</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6">
        <f>ROUNDDOWN(BK51,2)</f>
        <v>0</v>
      </c>
      <c r="AI64" s="306"/>
      <c r="AJ64" s="306"/>
      <c r="AK64" s="306"/>
      <c r="AL64" s="307"/>
      <c r="AM64" s="308" t="s">
        <v>113</v>
      </c>
      <c r="AN64" s="309"/>
      <c r="AO64" s="200"/>
      <c r="AP64" s="149"/>
      <c r="AQ64" s="149"/>
      <c r="AR64" s="149"/>
      <c r="AU64" s="149"/>
      <c r="AV64" s="149"/>
      <c r="AW64" s="149"/>
      <c r="AX64" s="150"/>
    </row>
    <row r="65" spans="2:67" s="144" customFormat="1" ht="28.35" customHeight="1">
      <c r="B65" s="305" t="s">
        <v>545</v>
      </c>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6">
        <f>ROUNDDOWN(IF(SUM(BM51,BG61)=0,"0",SUM(BM51,BG61)),2)</f>
        <v>0</v>
      </c>
      <c r="AI65" s="306"/>
      <c r="AJ65" s="306"/>
      <c r="AK65" s="306"/>
      <c r="AL65" s="307"/>
      <c r="AM65" s="308" t="s">
        <v>113</v>
      </c>
      <c r="AN65" s="309"/>
      <c r="AO65" s="200"/>
      <c r="AP65" s="149"/>
      <c r="AQ65" s="149"/>
      <c r="AR65" s="149"/>
      <c r="AU65" s="149"/>
      <c r="AV65" s="149"/>
      <c r="AW65" s="149"/>
      <c r="AX65" s="150"/>
    </row>
    <row r="66" spans="2:67" s="144" customFormat="1" ht="28.35" customHeight="1">
      <c r="B66" s="305" t="s">
        <v>546</v>
      </c>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6">
        <f>ROUNDDOWN(BH61,2)</f>
        <v>0</v>
      </c>
      <c r="AI66" s="306"/>
      <c r="AJ66" s="306"/>
      <c r="AK66" s="306"/>
      <c r="AL66" s="307"/>
      <c r="AM66" s="308" t="s">
        <v>113</v>
      </c>
      <c r="AN66" s="309"/>
      <c r="AO66" s="200"/>
      <c r="AP66" s="149"/>
      <c r="AQ66" s="149"/>
      <c r="AR66" s="149"/>
      <c r="AU66" s="149"/>
      <c r="AV66" s="149"/>
      <c r="AW66" s="149"/>
      <c r="AX66" s="150"/>
    </row>
    <row r="67" spans="2:67" s="144" customFormat="1" ht="28.35" customHeight="1">
      <c r="B67" s="305" t="s">
        <v>547</v>
      </c>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6">
        <f>ROUNDDOWN(BN51,2)</f>
        <v>0</v>
      </c>
      <c r="AI67" s="306"/>
      <c r="AJ67" s="306"/>
      <c r="AK67" s="306"/>
      <c r="AL67" s="307"/>
      <c r="AM67" s="308" t="s">
        <v>113</v>
      </c>
      <c r="AN67" s="309"/>
      <c r="AO67" s="200"/>
      <c r="AP67" s="149"/>
      <c r="AQ67" s="149"/>
      <c r="AR67" s="149"/>
      <c r="AU67" s="149"/>
      <c r="AV67" s="149"/>
      <c r="AW67" s="149"/>
      <c r="AX67" s="150"/>
    </row>
    <row r="68" spans="2:67" s="144" customFormat="1" ht="15" customHeight="1">
      <c r="C68" s="143"/>
      <c r="D68" s="143"/>
      <c r="E68" s="143"/>
      <c r="F68" s="143"/>
      <c r="G68" s="143"/>
      <c r="AC68" s="207"/>
      <c r="AD68" s="207"/>
      <c r="AE68" s="207"/>
      <c r="AF68" s="207"/>
      <c r="AG68" s="207"/>
      <c r="AH68" s="207"/>
      <c r="AI68" s="207"/>
      <c r="AJ68" s="198"/>
      <c r="AK68" s="199"/>
      <c r="AR68" s="145"/>
      <c r="BF68" s="226" t="s">
        <v>579</v>
      </c>
      <c r="BG68" s="8" t="s">
        <v>525</v>
      </c>
    </row>
    <row r="69" spans="2:67" s="144" customFormat="1" ht="15" customHeight="1">
      <c r="B69" s="201" t="s">
        <v>476</v>
      </c>
      <c r="C69" s="143"/>
      <c r="D69" s="143"/>
      <c r="E69" s="143"/>
      <c r="F69" s="143"/>
      <c r="G69" s="143"/>
      <c r="K69" s="144" t="s">
        <v>471</v>
      </c>
      <c r="AJ69" s="198"/>
      <c r="AK69" s="199"/>
      <c r="AO69" s="210" t="s">
        <v>513</v>
      </c>
      <c r="AR69" s="145"/>
      <c r="BF69" s="212"/>
      <c r="BG69" s="329" t="s">
        <v>573</v>
      </c>
      <c r="BH69" s="330"/>
      <c r="BI69" s="331"/>
      <c r="BJ69" s="218" t="s">
        <v>574</v>
      </c>
      <c r="BK69" s="220" t="s">
        <v>529</v>
      </c>
      <c r="BL69" s="299" t="s">
        <v>575</v>
      </c>
      <c r="BM69" s="299"/>
      <c r="BN69" s="244" t="s">
        <v>576</v>
      </c>
    </row>
    <row r="70" spans="2:67" s="144" customFormat="1" ht="28.35" customHeight="1">
      <c r="B70" s="334" t="s">
        <v>488</v>
      </c>
      <c r="C70" s="334"/>
      <c r="D70" s="334" t="s">
        <v>469</v>
      </c>
      <c r="E70" s="334"/>
      <c r="F70" s="334"/>
      <c r="G70" s="334"/>
      <c r="H70" s="334"/>
      <c r="I70" s="334"/>
      <c r="J70" s="334"/>
      <c r="K70" s="334" t="s">
        <v>470</v>
      </c>
      <c r="L70" s="334"/>
      <c r="M70" s="334"/>
      <c r="N70" s="334"/>
      <c r="O70" s="334"/>
      <c r="P70" s="334"/>
      <c r="Q70" s="334"/>
      <c r="R70" s="334"/>
      <c r="S70" s="334"/>
      <c r="T70" s="334" t="s">
        <v>152</v>
      </c>
      <c r="U70" s="334"/>
      <c r="V70" s="334"/>
      <c r="W70" s="334"/>
      <c r="X70" s="334"/>
      <c r="Y70" s="334"/>
      <c r="Z70" s="334"/>
      <c r="AA70" s="334" t="s">
        <v>153</v>
      </c>
      <c r="AB70" s="334"/>
      <c r="AC70" s="334"/>
      <c r="AD70" s="334"/>
      <c r="AE70" s="334"/>
      <c r="AF70" s="334"/>
      <c r="AG70" s="334"/>
      <c r="AH70" s="334" t="s">
        <v>154</v>
      </c>
      <c r="AI70" s="334"/>
      <c r="AJ70" s="334"/>
      <c r="AK70" s="334"/>
      <c r="AL70" s="334"/>
      <c r="AM70" s="334"/>
      <c r="AN70" s="334"/>
      <c r="AR70" s="145"/>
      <c r="BF70" s="212" t="s">
        <v>151</v>
      </c>
      <c r="BG70" s="243" t="str">
        <f>$BG$42</f>
        <v>建材一体型（屋根）</v>
      </c>
      <c r="BH70" s="243" t="str">
        <f>$BH$42</f>
        <v>建材一体型（屋根以外）</v>
      </c>
      <c r="BI70" s="243" t="str">
        <f>$BI$42</f>
        <v>防眩型（ガラスレス製品）</v>
      </c>
      <c r="BJ70" s="243" t="str">
        <f>$BJ$42</f>
        <v>軽量型（ガラスレス製品）</v>
      </c>
      <c r="BK70" s="243" t="str">
        <f>$BK$42</f>
        <v>小型（多角形、建材形）</v>
      </c>
      <c r="BL70" s="243" t="str">
        <f>$BL$42</f>
        <v>小型（方形）</v>
      </c>
      <c r="BM70" s="243" t="str">
        <f>$BM$42</f>
        <v>防眩型（ガラス製品）</v>
      </c>
      <c r="BN70" s="243" t="str">
        <f>$BN$42</f>
        <v>軽量型（ガラス製品）</v>
      </c>
    </row>
    <row r="71" spans="2:67" ht="28.35" customHeight="1">
      <c r="B71" s="334">
        <v>1</v>
      </c>
      <c r="C71" s="334"/>
      <c r="D71" s="310"/>
      <c r="E71" s="311"/>
      <c r="F71" s="311"/>
      <c r="G71" s="311"/>
      <c r="H71" s="311"/>
      <c r="I71" s="311"/>
      <c r="J71" s="312"/>
      <c r="K71" s="313"/>
      <c r="L71" s="314"/>
      <c r="M71" s="314"/>
      <c r="N71" s="314"/>
      <c r="O71" s="314"/>
      <c r="P71" s="314"/>
      <c r="Q71" s="314"/>
      <c r="R71" s="314"/>
      <c r="S71" s="315"/>
      <c r="T71" s="316"/>
      <c r="U71" s="317"/>
      <c r="V71" s="317"/>
      <c r="W71" s="317"/>
      <c r="X71" s="317"/>
      <c r="Y71" s="203" t="s">
        <v>155</v>
      </c>
      <c r="Z71" s="195" t="s">
        <v>156</v>
      </c>
      <c r="AA71" s="325"/>
      <c r="AB71" s="326"/>
      <c r="AC71" s="326"/>
      <c r="AD71" s="326"/>
      <c r="AE71" s="326"/>
      <c r="AF71" s="355" t="s">
        <v>157</v>
      </c>
      <c r="AG71" s="323"/>
      <c r="AH71" s="364">
        <f>T71*AA71</f>
        <v>0</v>
      </c>
      <c r="AI71" s="365"/>
      <c r="AJ71" s="365"/>
      <c r="AK71" s="365"/>
      <c r="AL71" s="365"/>
      <c r="AM71" s="323" t="s">
        <v>155</v>
      </c>
      <c r="AN71" s="324"/>
      <c r="AO71" s="130"/>
      <c r="AP71" s="130"/>
      <c r="AQ71" s="130"/>
      <c r="AR71" s="130"/>
      <c r="BB71" s="144"/>
      <c r="BF71" s="213">
        <v>1</v>
      </c>
      <c r="BG71" s="214">
        <f>IF($D71=$BG$42,$AH71,0)</f>
        <v>0</v>
      </c>
      <c r="BH71" s="214">
        <f>IF($D71=$BH$42,$AH71,0)</f>
        <v>0</v>
      </c>
      <c r="BI71" s="214">
        <f>IF($D71=$BI$42,$AH71,0)</f>
        <v>0</v>
      </c>
      <c r="BJ71" s="214">
        <f>IF($D71=$BJ$42,$AH71,0)</f>
        <v>0</v>
      </c>
      <c r="BK71" s="238">
        <f>IF($D71=$BK$42,$AH71,0)</f>
        <v>0</v>
      </c>
      <c r="BL71" s="238">
        <f>IF($D71=$BL$42,$AH71,0)</f>
        <v>0</v>
      </c>
      <c r="BM71" s="238">
        <f>IF($D71=$BM$42,$AH71,0)</f>
        <v>0</v>
      </c>
      <c r="BN71" s="214">
        <f>IF($D71=$BN$42,$AH71,0)</f>
        <v>0</v>
      </c>
    </row>
    <row r="72" spans="2:67" ht="28.35" customHeight="1">
      <c r="B72" s="334">
        <v>2</v>
      </c>
      <c r="C72" s="334"/>
      <c r="D72" s="310"/>
      <c r="E72" s="311"/>
      <c r="F72" s="311"/>
      <c r="G72" s="311"/>
      <c r="H72" s="311"/>
      <c r="I72" s="311"/>
      <c r="J72" s="312"/>
      <c r="K72" s="313"/>
      <c r="L72" s="314"/>
      <c r="M72" s="314"/>
      <c r="N72" s="314"/>
      <c r="O72" s="314"/>
      <c r="P72" s="314"/>
      <c r="Q72" s="314"/>
      <c r="R72" s="314"/>
      <c r="S72" s="315"/>
      <c r="T72" s="316"/>
      <c r="U72" s="317"/>
      <c r="V72" s="317"/>
      <c r="W72" s="317"/>
      <c r="X72" s="317"/>
      <c r="Y72" s="196" t="s">
        <v>155</v>
      </c>
      <c r="Z72" s="191" t="s">
        <v>156</v>
      </c>
      <c r="AA72" s="325"/>
      <c r="AB72" s="326"/>
      <c r="AC72" s="326"/>
      <c r="AD72" s="326"/>
      <c r="AE72" s="326"/>
      <c r="AF72" s="318" t="s">
        <v>157</v>
      </c>
      <c r="AG72" s="320"/>
      <c r="AH72" s="364">
        <f>T72*AA72</f>
        <v>0</v>
      </c>
      <c r="AI72" s="365"/>
      <c r="AJ72" s="365"/>
      <c r="AK72" s="365"/>
      <c r="AL72" s="365"/>
      <c r="AM72" s="320" t="s">
        <v>155</v>
      </c>
      <c r="AN72" s="327"/>
      <c r="AO72" s="130"/>
      <c r="AP72" s="130"/>
      <c r="AQ72" s="130"/>
      <c r="AR72" s="130"/>
      <c r="BB72" s="144"/>
      <c r="BF72" s="213">
        <v>2</v>
      </c>
      <c r="BG72" s="214">
        <f t="shared" ref="BG72:BG75" si="12">IF($D72=$BG$42,$AH72,0)</f>
        <v>0</v>
      </c>
      <c r="BH72" s="214">
        <f t="shared" ref="BH72:BH75" si="13">IF($D72=$BH$42,$AH72,0)</f>
        <v>0</v>
      </c>
      <c r="BI72" s="214">
        <f t="shared" ref="BI72:BI75" si="14">IF($D72=$BI$42,$AH72,0)</f>
        <v>0</v>
      </c>
      <c r="BJ72" s="214">
        <f>IF($D72=$BJ$42,$AH72,0)</f>
        <v>0</v>
      </c>
      <c r="BK72" s="238">
        <f t="shared" ref="BK72:BK75" si="15">IF($D72=$BK$42,$AH72,0)</f>
        <v>0</v>
      </c>
      <c r="BL72" s="238">
        <f t="shared" ref="BL72:BL75" si="16">IF($D72=$BL$42,$AH72,0)</f>
        <v>0</v>
      </c>
      <c r="BM72" s="238">
        <f t="shared" ref="BM72:BM75" si="17">IF($D72=$BM$42,$AH72,0)</f>
        <v>0</v>
      </c>
      <c r="BN72" s="214">
        <f t="shared" ref="BN72:BN75" si="18">IF($D72=$BN$42,$AH72,0)</f>
        <v>0</v>
      </c>
    </row>
    <row r="73" spans="2:67" s="144" customFormat="1" ht="28.35" customHeight="1">
      <c r="B73" s="334">
        <v>3</v>
      </c>
      <c r="C73" s="334"/>
      <c r="D73" s="310"/>
      <c r="E73" s="311"/>
      <c r="F73" s="311"/>
      <c r="G73" s="311"/>
      <c r="H73" s="311"/>
      <c r="I73" s="311"/>
      <c r="J73" s="312"/>
      <c r="K73" s="313"/>
      <c r="L73" s="314"/>
      <c r="M73" s="314"/>
      <c r="N73" s="314"/>
      <c r="O73" s="314"/>
      <c r="P73" s="314"/>
      <c r="Q73" s="314"/>
      <c r="R73" s="314"/>
      <c r="S73" s="315"/>
      <c r="T73" s="316"/>
      <c r="U73" s="317"/>
      <c r="V73" s="317"/>
      <c r="W73" s="317"/>
      <c r="X73" s="317"/>
      <c r="Y73" s="196" t="s">
        <v>155</v>
      </c>
      <c r="Z73" s="191" t="s">
        <v>156</v>
      </c>
      <c r="AA73" s="325"/>
      <c r="AB73" s="326"/>
      <c r="AC73" s="326"/>
      <c r="AD73" s="326"/>
      <c r="AE73" s="326"/>
      <c r="AF73" s="318" t="s">
        <v>157</v>
      </c>
      <c r="AG73" s="320"/>
      <c r="AH73" s="364">
        <f>T73*AA73</f>
        <v>0</v>
      </c>
      <c r="AI73" s="365"/>
      <c r="AJ73" s="365"/>
      <c r="AK73" s="365"/>
      <c r="AL73" s="365"/>
      <c r="AM73" s="320" t="s">
        <v>155</v>
      </c>
      <c r="AN73" s="327"/>
      <c r="AO73" s="148"/>
      <c r="AP73" s="148"/>
      <c r="AQ73" s="148"/>
      <c r="BF73" s="212">
        <v>3</v>
      </c>
      <c r="BG73" s="214">
        <f t="shared" si="12"/>
        <v>0</v>
      </c>
      <c r="BH73" s="214">
        <f t="shared" si="13"/>
        <v>0</v>
      </c>
      <c r="BI73" s="214">
        <f t="shared" si="14"/>
        <v>0</v>
      </c>
      <c r="BJ73" s="214">
        <f>IF($D73=$BJ$42,$AH73,0)</f>
        <v>0</v>
      </c>
      <c r="BK73" s="238">
        <f t="shared" si="15"/>
        <v>0</v>
      </c>
      <c r="BL73" s="238">
        <f t="shared" si="16"/>
        <v>0</v>
      </c>
      <c r="BM73" s="238">
        <f t="shared" si="17"/>
        <v>0</v>
      </c>
      <c r="BN73" s="214">
        <f t="shared" si="18"/>
        <v>0</v>
      </c>
    </row>
    <row r="74" spans="2:67" s="144" customFormat="1" ht="28.35" customHeight="1">
      <c r="B74" s="305">
        <v>4</v>
      </c>
      <c r="C74" s="305"/>
      <c r="D74" s="310"/>
      <c r="E74" s="311"/>
      <c r="F74" s="311"/>
      <c r="G74" s="311"/>
      <c r="H74" s="311"/>
      <c r="I74" s="311"/>
      <c r="J74" s="312"/>
      <c r="K74" s="313"/>
      <c r="L74" s="314"/>
      <c r="M74" s="314"/>
      <c r="N74" s="314"/>
      <c r="O74" s="314"/>
      <c r="P74" s="314"/>
      <c r="Q74" s="314"/>
      <c r="R74" s="314"/>
      <c r="S74" s="315"/>
      <c r="T74" s="316"/>
      <c r="U74" s="317"/>
      <c r="V74" s="317"/>
      <c r="W74" s="317"/>
      <c r="X74" s="317"/>
      <c r="Y74" s="196" t="s">
        <v>155</v>
      </c>
      <c r="Z74" s="191" t="s">
        <v>156</v>
      </c>
      <c r="AA74" s="325"/>
      <c r="AB74" s="326"/>
      <c r="AC74" s="326"/>
      <c r="AD74" s="326"/>
      <c r="AE74" s="326"/>
      <c r="AF74" s="318" t="s">
        <v>157</v>
      </c>
      <c r="AG74" s="320"/>
      <c r="AH74" s="364">
        <f>T74*AA74</f>
        <v>0</v>
      </c>
      <c r="AI74" s="365"/>
      <c r="AJ74" s="365"/>
      <c r="AK74" s="365"/>
      <c r="AL74" s="365"/>
      <c r="AM74" s="320" t="s">
        <v>155</v>
      </c>
      <c r="AN74" s="327"/>
      <c r="AO74" s="148"/>
      <c r="AP74" s="148"/>
      <c r="AQ74" s="148"/>
      <c r="BF74" s="212">
        <v>4</v>
      </c>
      <c r="BG74" s="214">
        <f t="shared" si="12"/>
        <v>0</v>
      </c>
      <c r="BH74" s="214">
        <f t="shared" si="13"/>
        <v>0</v>
      </c>
      <c r="BI74" s="214">
        <f t="shared" si="14"/>
        <v>0</v>
      </c>
      <c r="BJ74" s="214">
        <f t="shared" ref="BJ74:BJ75" si="19">IF($D74=$BJ$42,$AH74,0)</f>
        <v>0</v>
      </c>
      <c r="BK74" s="238">
        <f t="shared" si="15"/>
        <v>0</v>
      </c>
      <c r="BL74" s="238">
        <f t="shared" si="16"/>
        <v>0</v>
      </c>
      <c r="BM74" s="238">
        <f t="shared" si="17"/>
        <v>0</v>
      </c>
      <c r="BN74" s="214">
        <f t="shared" si="18"/>
        <v>0</v>
      </c>
    </row>
    <row r="75" spans="2:67" s="144" customFormat="1" ht="28.35" customHeight="1">
      <c r="B75" s="305">
        <v>5</v>
      </c>
      <c r="C75" s="305"/>
      <c r="D75" s="310"/>
      <c r="E75" s="311"/>
      <c r="F75" s="311"/>
      <c r="G75" s="311"/>
      <c r="H75" s="311"/>
      <c r="I75" s="311"/>
      <c r="J75" s="312"/>
      <c r="K75" s="313"/>
      <c r="L75" s="314"/>
      <c r="M75" s="314"/>
      <c r="N75" s="314"/>
      <c r="O75" s="314"/>
      <c r="P75" s="314"/>
      <c r="Q75" s="314"/>
      <c r="R75" s="314"/>
      <c r="S75" s="315"/>
      <c r="T75" s="316"/>
      <c r="U75" s="317"/>
      <c r="V75" s="317"/>
      <c r="W75" s="317"/>
      <c r="X75" s="317"/>
      <c r="Y75" s="196" t="s">
        <v>155</v>
      </c>
      <c r="Z75" s="191" t="s">
        <v>156</v>
      </c>
      <c r="AA75" s="316"/>
      <c r="AB75" s="317"/>
      <c r="AC75" s="317"/>
      <c r="AD75" s="317"/>
      <c r="AE75" s="317"/>
      <c r="AF75" s="318" t="s">
        <v>157</v>
      </c>
      <c r="AG75" s="320"/>
      <c r="AH75" s="364">
        <f>T75*AA75</f>
        <v>0</v>
      </c>
      <c r="AI75" s="365"/>
      <c r="AJ75" s="365"/>
      <c r="AK75" s="365"/>
      <c r="AL75" s="365"/>
      <c r="AM75" s="320" t="s">
        <v>155</v>
      </c>
      <c r="AN75" s="327"/>
      <c r="BF75" s="212">
        <v>5</v>
      </c>
      <c r="BG75" s="214">
        <f t="shared" si="12"/>
        <v>0</v>
      </c>
      <c r="BH75" s="214">
        <f t="shared" si="13"/>
        <v>0</v>
      </c>
      <c r="BI75" s="214">
        <f t="shared" si="14"/>
        <v>0</v>
      </c>
      <c r="BJ75" s="214">
        <f t="shared" si="19"/>
        <v>0</v>
      </c>
      <c r="BK75" s="238">
        <f t="shared" si="15"/>
        <v>0</v>
      </c>
      <c r="BL75" s="238">
        <f t="shared" si="16"/>
        <v>0</v>
      </c>
      <c r="BM75" s="238">
        <f t="shared" si="17"/>
        <v>0</v>
      </c>
      <c r="BN75" s="214">
        <f t="shared" si="18"/>
        <v>0</v>
      </c>
    </row>
    <row r="76" spans="2:67" s="144" customFormat="1" ht="28.35" customHeight="1">
      <c r="B76" s="334" t="s">
        <v>158</v>
      </c>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66">
        <f>SUM(AH71:AL75)</f>
        <v>0</v>
      </c>
      <c r="AI76" s="366"/>
      <c r="AJ76" s="366"/>
      <c r="AK76" s="366"/>
      <c r="AL76" s="367"/>
      <c r="AM76" s="320" t="s">
        <v>155</v>
      </c>
      <c r="AN76" s="327"/>
      <c r="BF76" s="212" t="s">
        <v>389</v>
      </c>
      <c r="BG76" s="216">
        <f>IF(SUM(BG71:BG75)=0, 0, SUM(BG71:BG75))</f>
        <v>0</v>
      </c>
      <c r="BH76" s="216">
        <f>IF(SUM(BH71:BH75)=0, 0, SUM(BH71:BH75))</f>
        <v>0</v>
      </c>
      <c r="BI76" s="217">
        <f>IF(SUM(BI71:BI75)=0, 0, SUM(BI71:BI75))</f>
        <v>0</v>
      </c>
      <c r="BJ76" s="219">
        <f>IF(SUM(BJ71:BJ75)=0,0, SUM(BJ71:BJ75))</f>
        <v>0</v>
      </c>
      <c r="BK76" s="239">
        <f>IF(SUM(BK71:BK75)=0,0, SUM(BK71:BK75))</f>
        <v>0</v>
      </c>
      <c r="BL76" s="245">
        <f>IF(SUM(BL71:BL75)=0,0, SUM(BL71:BL75))</f>
        <v>0</v>
      </c>
      <c r="BM76" s="245">
        <f>IF(SUM(BM71:BM75)=0,0, SUM(BM71:BM75))</f>
        <v>0</v>
      </c>
      <c r="BN76" s="244">
        <f>IF(SUM(BN71:BN75)=0,0, SUM(BN71:BN75))</f>
        <v>0</v>
      </c>
      <c r="BO76" s="144" t="s">
        <v>526</v>
      </c>
    </row>
    <row r="77" spans="2:67" s="144" customFormat="1" ht="28.35" customHeight="1">
      <c r="B77" s="334" t="s">
        <v>159</v>
      </c>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68">
        <f>AH76/1000</f>
        <v>0</v>
      </c>
      <c r="AI77" s="368"/>
      <c r="AJ77" s="368"/>
      <c r="AK77" s="368"/>
      <c r="AL77" s="369"/>
      <c r="AM77" s="320" t="s">
        <v>113</v>
      </c>
      <c r="AN77" s="327"/>
      <c r="BF77" s="221" t="s">
        <v>524</v>
      </c>
      <c r="BG77" s="221"/>
      <c r="BH77" s="222"/>
      <c r="BI77" s="217">
        <f>IF(SUM(BG76:BI76)=0,0, SUM(BG76:BI76))</f>
        <v>0</v>
      </c>
      <c r="BJ77" s="219">
        <f>BJ76</f>
        <v>0</v>
      </c>
      <c r="BK77" s="239">
        <f>BK76</f>
        <v>0</v>
      </c>
      <c r="BL77" s="212"/>
      <c r="BM77" s="245">
        <f>IF(SUM(BL76:BM76)=0,0, SUM(BL76:BM76))</f>
        <v>0</v>
      </c>
      <c r="BN77" s="244">
        <f>BN76</f>
        <v>0</v>
      </c>
      <c r="BO77" s="144" t="s">
        <v>526</v>
      </c>
    </row>
    <row r="78" spans="2:67" s="144" customFormat="1" ht="15" customHeight="1" thickBot="1">
      <c r="B78" s="202"/>
      <c r="C78" s="143"/>
      <c r="D78" s="143"/>
      <c r="E78" s="143"/>
      <c r="F78" s="143"/>
      <c r="G78" s="143"/>
      <c r="AJ78" s="198"/>
      <c r="AK78" s="199"/>
      <c r="AR78" s="145"/>
      <c r="BF78" s="221" t="s">
        <v>527</v>
      </c>
      <c r="BG78" s="221"/>
      <c r="BH78" s="221"/>
      <c r="BI78" s="217">
        <f>IF($BI77=0,0,$BI77/1000)</f>
        <v>0</v>
      </c>
      <c r="BJ78" s="219">
        <f>IF($BJ77=0,0,$BJ77/1000)</f>
        <v>0</v>
      </c>
      <c r="BK78" s="239">
        <f>IF($BK77=0,0,$BK77/1000)</f>
        <v>0</v>
      </c>
      <c r="BL78" s="221"/>
      <c r="BM78" s="246">
        <f>IF(BM77=0,0,$BM77/1000)</f>
        <v>0</v>
      </c>
      <c r="BN78" s="247">
        <f>IF($BN77=0,0,$BN77/1000)</f>
        <v>0</v>
      </c>
      <c r="BO78" s="144" t="s">
        <v>113</v>
      </c>
    </row>
    <row r="79" spans="2:67" s="144" customFormat="1" ht="15" customHeight="1" thickBot="1">
      <c r="B79" s="201" t="s">
        <v>477</v>
      </c>
      <c r="C79" s="143"/>
      <c r="D79" s="143"/>
      <c r="E79" s="143"/>
      <c r="F79" s="143"/>
      <c r="G79" s="143"/>
      <c r="K79" s="144" t="s">
        <v>471</v>
      </c>
      <c r="AJ79" s="198"/>
      <c r="AK79" s="199"/>
      <c r="AR79" s="145"/>
      <c r="BF79" s="230" t="s">
        <v>537</v>
      </c>
      <c r="BG79" s="234"/>
      <c r="BH79" s="235"/>
      <c r="BI79" s="232">
        <f>IFERROR(ROUNDDOWN(IF($BI78*$AH89/$AH77=0,0,$BI78*$AH89/$AH77),2),0)</f>
        <v>0</v>
      </c>
      <c r="BJ79" s="233">
        <f>IFERROR(ROUNDDOWN(IF($BJ78*$AH89/$AH77=0,0,$BJ78*$AH89/$AH77),2),0)</f>
        <v>0</v>
      </c>
      <c r="BK79" s="240">
        <f>IFERROR(ROUNDDOWN(IF($BK78*$AH89/$AH77=0,0,$BK78*$AH89/$AH77),2),0)</f>
        <v>0</v>
      </c>
      <c r="BL79" s="230"/>
      <c r="BM79" s="248">
        <f>IFERROR(ROUNDDOWN(IF($BM78*$AH89/$AH77=0,0,$BM78*$AH89/$AH77),2),0)</f>
        <v>0</v>
      </c>
      <c r="BN79" s="249">
        <f>IFERROR(ROUNDDOWN(IF($BN78*$AH89/$AH77=0,0,$BN78*$AH89/$AH77),2),0)</f>
        <v>0</v>
      </c>
      <c r="BO79" s="144" t="s">
        <v>113</v>
      </c>
    </row>
    <row r="80" spans="2:67" s="144" customFormat="1" ht="30" customHeight="1">
      <c r="B80" s="334" t="s">
        <v>488</v>
      </c>
      <c r="C80" s="334"/>
      <c r="D80" s="334" t="s">
        <v>469</v>
      </c>
      <c r="E80" s="334"/>
      <c r="F80" s="334"/>
      <c r="G80" s="334"/>
      <c r="H80" s="334"/>
      <c r="I80" s="334"/>
      <c r="J80" s="334"/>
      <c r="K80" s="334" t="s">
        <v>470</v>
      </c>
      <c r="L80" s="334"/>
      <c r="M80" s="334"/>
      <c r="N80" s="334"/>
      <c r="O80" s="334"/>
      <c r="P80" s="334"/>
      <c r="Q80" s="334"/>
      <c r="R80" s="334"/>
      <c r="S80" s="334"/>
      <c r="T80" s="334" t="s">
        <v>489</v>
      </c>
      <c r="U80" s="334"/>
      <c r="V80" s="334"/>
      <c r="W80" s="334"/>
      <c r="X80" s="334"/>
      <c r="Y80" s="334"/>
      <c r="Z80" s="334"/>
      <c r="AA80" s="334" t="s">
        <v>161</v>
      </c>
      <c r="AB80" s="334"/>
      <c r="AC80" s="334"/>
      <c r="AD80" s="334"/>
      <c r="AE80" s="334"/>
      <c r="AF80" s="334"/>
      <c r="AG80" s="334"/>
      <c r="AH80" s="334" t="s">
        <v>154</v>
      </c>
      <c r="AI80" s="334"/>
      <c r="AJ80" s="334"/>
      <c r="AK80" s="334"/>
      <c r="AL80" s="334"/>
      <c r="AM80" s="334"/>
      <c r="AN80" s="334"/>
      <c r="AR80" s="145"/>
      <c r="BF80" s="226" t="s">
        <v>580</v>
      </c>
      <c r="BG80" s="8" t="s">
        <v>528</v>
      </c>
    </row>
    <row r="81" spans="2:61" s="144" customFormat="1" ht="30" customHeight="1">
      <c r="B81" s="334">
        <v>1</v>
      </c>
      <c r="C81" s="334"/>
      <c r="D81" s="310"/>
      <c r="E81" s="311"/>
      <c r="F81" s="311"/>
      <c r="G81" s="311"/>
      <c r="H81" s="311"/>
      <c r="I81" s="311"/>
      <c r="J81" s="312"/>
      <c r="K81" s="313"/>
      <c r="L81" s="314"/>
      <c r="M81" s="314"/>
      <c r="N81" s="314"/>
      <c r="O81" s="314"/>
      <c r="P81" s="314"/>
      <c r="Q81" s="314"/>
      <c r="R81" s="314"/>
      <c r="S81" s="315"/>
      <c r="T81" s="316"/>
      <c r="U81" s="317"/>
      <c r="V81" s="317"/>
      <c r="W81" s="317"/>
      <c r="X81" s="318" t="s">
        <v>113</v>
      </c>
      <c r="Y81" s="319"/>
      <c r="Z81" s="195" t="s">
        <v>156</v>
      </c>
      <c r="AA81" s="325"/>
      <c r="AB81" s="326"/>
      <c r="AC81" s="326"/>
      <c r="AD81" s="326"/>
      <c r="AE81" s="326"/>
      <c r="AF81" s="355" t="s">
        <v>162</v>
      </c>
      <c r="AG81" s="323"/>
      <c r="AH81" s="332">
        <f>T81*AA81</f>
        <v>0</v>
      </c>
      <c r="AI81" s="333"/>
      <c r="AJ81" s="333"/>
      <c r="AK81" s="333"/>
      <c r="AL81" s="333"/>
      <c r="AM81" s="323" t="s">
        <v>113</v>
      </c>
      <c r="AN81" s="324"/>
      <c r="AR81" s="145"/>
      <c r="BF81" s="212"/>
      <c r="BG81" s="218" t="s">
        <v>577</v>
      </c>
      <c r="BH81" s="223" t="s">
        <v>578</v>
      </c>
    </row>
    <row r="82" spans="2:61" s="144" customFormat="1" ht="30" customHeight="1">
      <c r="B82" s="334">
        <v>2</v>
      </c>
      <c r="C82" s="334"/>
      <c r="D82" s="310"/>
      <c r="E82" s="311"/>
      <c r="F82" s="311"/>
      <c r="G82" s="311"/>
      <c r="H82" s="311"/>
      <c r="I82" s="311"/>
      <c r="J82" s="312"/>
      <c r="K82" s="313"/>
      <c r="L82" s="314"/>
      <c r="M82" s="314"/>
      <c r="N82" s="314"/>
      <c r="O82" s="314"/>
      <c r="P82" s="314"/>
      <c r="Q82" s="314"/>
      <c r="R82" s="314"/>
      <c r="S82" s="315"/>
      <c r="T82" s="316"/>
      <c r="U82" s="317"/>
      <c r="V82" s="317"/>
      <c r="W82" s="317"/>
      <c r="X82" s="318" t="s">
        <v>113</v>
      </c>
      <c r="Y82" s="319"/>
      <c r="Z82" s="191" t="s">
        <v>156</v>
      </c>
      <c r="AA82" s="325"/>
      <c r="AB82" s="326"/>
      <c r="AC82" s="326"/>
      <c r="AD82" s="326"/>
      <c r="AE82" s="326"/>
      <c r="AF82" s="318" t="s">
        <v>162</v>
      </c>
      <c r="AG82" s="320"/>
      <c r="AH82" s="332">
        <f>T82*AA82</f>
        <v>0</v>
      </c>
      <c r="AI82" s="333"/>
      <c r="AJ82" s="333"/>
      <c r="AK82" s="333"/>
      <c r="AL82" s="333"/>
      <c r="AM82" s="323" t="s">
        <v>113</v>
      </c>
      <c r="AN82" s="324"/>
      <c r="AR82" s="145"/>
      <c r="BF82" s="212" t="s">
        <v>151</v>
      </c>
      <c r="BG82" s="215" t="s">
        <v>530</v>
      </c>
      <c r="BH82" s="215" t="s">
        <v>531</v>
      </c>
      <c r="BI82" s="160"/>
    </row>
    <row r="83" spans="2:61" s="144" customFormat="1" ht="30" customHeight="1">
      <c r="B83" s="334">
        <v>3</v>
      </c>
      <c r="C83" s="334"/>
      <c r="D83" s="310"/>
      <c r="E83" s="311"/>
      <c r="F83" s="311"/>
      <c r="G83" s="311"/>
      <c r="H83" s="311"/>
      <c r="I83" s="311"/>
      <c r="J83" s="312"/>
      <c r="K83" s="313"/>
      <c r="L83" s="314"/>
      <c r="M83" s="314"/>
      <c r="N83" s="314"/>
      <c r="O83" s="314"/>
      <c r="P83" s="314"/>
      <c r="Q83" s="314"/>
      <c r="R83" s="314"/>
      <c r="S83" s="315"/>
      <c r="T83" s="316"/>
      <c r="U83" s="317"/>
      <c r="V83" s="317"/>
      <c r="W83" s="317"/>
      <c r="X83" s="318" t="s">
        <v>113</v>
      </c>
      <c r="Y83" s="319"/>
      <c r="Z83" s="191" t="s">
        <v>156</v>
      </c>
      <c r="AA83" s="325"/>
      <c r="AB83" s="326"/>
      <c r="AC83" s="326"/>
      <c r="AD83" s="326"/>
      <c r="AE83" s="326"/>
      <c r="AF83" s="318" t="s">
        <v>162</v>
      </c>
      <c r="AG83" s="320"/>
      <c r="AH83" s="332">
        <f>T83*AA83</f>
        <v>0</v>
      </c>
      <c r="AI83" s="333"/>
      <c r="AJ83" s="333"/>
      <c r="AK83" s="333"/>
      <c r="AL83" s="333"/>
      <c r="AM83" s="323" t="s">
        <v>113</v>
      </c>
      <c r="AN83" s="324"/>
      <c r="AR83" s="145"/>
      <c r="BF83" s="213">
        <v>1</v>
      </c>
      <c r="BG83" s="214">
        <f>IF($D81="PV出力最適化（直流電力変換装置以外）",$AH81,0)</f>
        <v>0</v>
      </c>
      <c r="BH83" s="214">
        <f>IF($D81="PV出力最適化（直流電力変換装置）",$AA81,0)</f>
        <v>0</v>
      </c>
      <c r="BI83" s="145"/>
    </row>
    <row r="84" spans="2:61" s="144" customFormat="1" ht="30" customHeight="1">
      <c r="B84" s="305">
        <v>4</v>
      </c>
      <c r="C84" s="305"/>
      <c r="D84" s="310"/>
      <c r="E84" s="311"/>
      <c r="F84" s="311"/>
      <c r="G84" s="311"/>
      <c r="H84" s="311"/>
      <c r="I84" s="311"/>
      <c r="J84" s="312"/>
      <c r="K84" s="313"/>
      <c r="L84" s="314"/>
      <c r="M84" s="314"/>
      <c r="N84" s="314"/>
      <c r="O84" s="314"/>
      <c r="P84" s="314"/>
      <c r="Q84" s="314"/>
      <c r="R84" s="314"/>
      <c r="S84" s="315"/>
      <c r="T84" s="316"/>
      <c r="U84" s="317"/>
      <c r="V84" s="317"/>
      <c r="W84" s="317"/>
      <c r="X84" s="318" t="s">
        <v>113</v>
      </c>
      <c r="Y84" s="319"/>
      <c r="Z84" s="191" t="s">
        <v>156</v>
      </c>
      <c r="AA84" s="325"/>
      <c r="AB84" s="326"/>
      <c r="AC84" s="326"/>
      <c r="AD84" s="326"/>
      <c r="AE84" s="326"/>
      <c r="AF84" s="318" t="s">
        <v>162</v>
      </c>
      <c r="AG84" s="320"/>
      <c r="AH84" s="332">
        <f>T84*AA84</f>
        <v>0</v>
      </c>
      <c r="AI84" s="333"/>
      <c r="AJ84" s="333"/>
      <c r="AK84" s="333"/>
      <c r="AL84" s="333"/>
      <c r="AM84" s="323" t="s">
        <v>113</v>
      </c>
      <c r="AN84" s="324"/>
      <c r="AR84" s="145"/>
      <c r="BF84" s="213">
        <v>2</v>
      </c>
      <c r="BG84" s="214">
        <f t="shared" ref="BG84:BG87" si="20">IF($D82="PV出力最適化（直流電力変換装置以外）",$AH82,0)</f>
        <v>0</v>
      </c>
      <c r="BH84" s="214">
        <f t="shared" ref="BH84:BH87" si="21">IF($D82="PV出力最適化（直流電力変換装置）",$AA82,0)</f>
        <v>0</v>
      </c>
      <c r="BI84" s="145"/>
    </row>
    <row r="85" spans="2:61" s="144" customFormat="1" ht="30" customHeight="1">
      <c r="B85" s="305">
        <v>5</v>
      </c>
      <c r="C85" s="305"/>
      <c r="D85" s="310"/>
      <c r="E85" s="311"/>
      <c r="F85" s="311"/>
      <c r="G85" s="311"/>
      <c r="H85" s="311"/>
      <c r="I85" s="311"/>
      <c r="J85" s="312"/>
      <c r="K85" s="313"/>
      <c r="L85" s="314"/>
      <c r="M85" s="314"/>
      <c r="N85" s="314"/>
      <c r="O85" s="314"/>
      <c r="P85" s="314"/>
      <c r="Q85" s="314"/>
      <c r="R85" s="314"/>
      <c r="S85" s="315"/>
      <c r="T85" s="316"/>
      <c r="U85" s="317"/>
      <c r="V85" s="317"/>
      <c r="W85" s="317"/>
      <c r="X85" s="318" t="s">
        <v>113</v>
      </c>
      <c r="Y85" s="319"/>
      <c r="Z85" s="191" t="s">
        <v>156</v>
      </c>
      <c r="AA85" s="316"/>
      <c r="AB85" s="317"/>
      <c r="AC85" s="317"/>
      <c r="AD85" s="317"/>
      <c r="AE85" s="317"/>
      <c r="AF85" s="318" t="s">
        <v>162</v>
      </c>
      <c r="AG85" s="320"/>
      <c r="AH85" s="332">
        <f>T85*AA85</f>
        <v>0</v>
      </c>
      <c r="AI85" s="333"/>
      <c r="AJ85" s="333"/>
      <c r="AK85" s="333"/>
      <c r="AL85" s="333"/>
      <c r="AM85" s="323" t="s">
        <v>113</v>
      </c>
      <c r="AN85" s="324"/>
      <c r="AR85" s="145"/>
      <c r="BF85" s="212">
        <v>3</v>
      </c>
      <c r="BG85" s="214">
        <f t="shared" si="20"/>
        <v>0</v>
      </c>
      <c r="BH85" s="214">
        <f t="shared" si="21"/>
        <v>0</v>
      </c>
      <c r="BI85" s="145"/>
    </row>
    <row r="86" spans="2:61" s="144" customFormat="1" ht="28.35" customHeight="1">
      <c r="B86" s="334" t="s">
        <v>490</v>
      </c>
      <c r="C86" s="334"/>
      <c r="D86" s="334"/>
      <c r="E86" s="334"/>
      <c r="F86" s="334"/>
      <c r="G86" s="334"/>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5">
        <f>SUM(AH81:AL85)</f>
        <v>0</v>
      </c>
      <c r="AI86" s="335"/>
      <c r="AJ86" s="335"/>
      <c r="AK86" s="335"/>
      <c r="AL86" s="336"/>
      <c r="AM86" s="320" t="s">
        <v>113</v>
      </c>
      <c r="AN86" s="327"/>
      <c r="AU86" s="149"/>
      <c r="AV86" s="149"/>
      <c r="AW86" s="149"/>
      <c r="AX86" s="150"/>
      <c r="BF86" s="212">
        <v>4</v>
      </c>
      <c r="BG86" s="214">
        <f t="shared" si="20"/>
        <v>0</v>
      </c>
      <c r="BH86" s="214">
        <f t="shared" si="21"/>
        <v>0</v>
      </c>
      <c r="BI86" s="145"/>
    </row>
    <row r="87" spans="2:61" s="144" customFormat="1" ht="15" customHeight="1">
      <c r="B87" s="202"/>
      <c r="C87" s="143"/>
      <c r="D87" s="143"/>
      <c r="E87" s="143"/>
      <c r="F87" s="143"/>
      <c r="G87" s="143"/>
      <c r="AJ87" s="198"/>
      <c r="AK87" s="199"/>
      <c r="AR87" s="145"/>
      <c r="BF87" s="212">
        <v>5</v>
      </c>
      <c r="BG87" s="214">
        <f t="shared" si="20"/>
        <v>0</v>
      </c>
      <c r="BH87" s="214">
        <f t="shared" si="21"/>
        <v>0</v>
      </c>
      <c r="BI87" s="145"/>
    </row>
    <row r="88" spans="2:61" s="144" customFormat="1" ht="15" customHeight="1" thickBot="1">
      <c r="B88" s="201" t="s">
        <v>478</v>
      </c>
      <c r="C88" s="143"/>
      <c r="D88" s="143"/>
      <c r="E88" s="143"/>
      <c r="F88" s="143"/>
      <c r="G88" s="143"/>
      <c r="AJ88" s="198"/>
      <c r="AK88" s="199"/>
      <c r="AR88" s="145"/>
      <c r="BF88" s="222" t="s">
        <v>389</v>
      </c>
      <c r="BG88" s="219">
        <f>IF(SUM(BG83:BG87)=0,0, SUM(BG83:BG87))</f>
        <v>0</v>
      </c>
      <c r="BH88" s="229">
        <f>IF(SUM(BH83:BH87)=0,0, SUM(BH83:BH87))</f>
        <v>0</v>
      </c>
      <c r="BI88" s="225" t="s">
        <v>113</v>
      </c>
    </row>
    <row r="89" spans="2:61" s="144" customFormat="1" ht="28.35" customHeight="1" thickBot="1">
      <c r="B89" s="305" t="s">
        <v>475</v>
      </c>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6">
        <f>ROUNDDOWN(MIN(AH77,AH86),2)</f>
        <v>0</v>
      </c>
      <c r="AI89" s="306"/>
      <c r="AJ89" s="306"/>
      <c r="AK89" s="306"/>
      <c r="AL89" s="307"/>
      <c r="AM89" s="308" t="s">
        <v>113</v>
      </c>
      <c r="AN89" s="309"/>
      <c r="AO89" s="200"/>
      <c r="AP89" s="149"/>
      <c r="AQ89" s="149"/>
      <c r="AR89" s="149"/>
      <c r="AU89" s="149"/>
      <c r="AV89" s="149"/>
      <c r="AW89" s="149"/>
      <c r="AX89" s="150"/>
      <c r="BF89" s="230" t="s">
        <v>537</v>
      </c>
      <c r="BG89" s="236">
        <f>ROUNDDOWN(IF($BG88=0,0,ROUNDDOWN(MIN($AH77,$AH86),2)),2)</f>
        <v>0</v>
      </c>
      <c r="BH89" s="231">
        <f>ROUNDDOWN(IF($BH88&gt;0,$AH89,0),2)</f>
        <v>0</v>
      </c>
    </row>
    <row r="90" spans="2:61" s="144" customFormat="1" ht="28.35" customHeight="1">
      <c r="B90" s="305" t="s">
        <v>500</v>
      </c>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6">
        <f>ROUNDDOWN(BI79,2)</f>
        <v>0</v>
      </c>
      <c r="AI90" s="306"/>
      <c r="AJ90" s="306"/>
      <c r="AK90" s="306"/>
      <c r="AL90" s="307"/>
      <c r="AM90" s="308" t="s">
        <v>113</v>
      </c>
      <c r="AN90" s="309"/>
      <c r="AO90" s="200"/>
      <c r="AP90" s="149"/>
      <c r="AQ90" s="149"/>
      <c r="AR90" s="149"/>
      <c r="AU90" s="149"/>
      <c r="AV90" s="149"/>
      <c r="AW90" s="149"/>
      <c r="AX90" s="150"/>
      <c r="BG90" s="227" t="s">
        <v>538</v>
      </c>
      <c r="BH90" s="227" t="s">
        <v>539</v>
      </c>
    </row>
    <row r="91" spans="2:61" s="144" customFormat="1" ht="28.35" customHeight="1">
      <c r="B91" s="305" t="s">
        <v>501</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6">
        <f>ROUNDDOWN(BJ79,2)</f>
        <v>0</v>
      </c>
      <c r="AI91" s="306"/>
      <c r="AJ91" s="306"/>
      <c r="AK91" s="306"/>
      <c r="AL91" s="307"/>
      <c r="AM91" s="308" t="s">
        <v>113</v>
      </c>
      <c r="AN91" s="309"/>
      <c r="AO91" s="200"/>
      <c r="AP91" s="149"/>
      <c r="AQ91" s="149"/>
      <c r="AR91" s="149"/>
      <c r="AU91" s="149"/>
      <c r="AV91" s="149"/>
      <c r="AW91" s="149"/>
      <c r="AX91" s="150"/>
    </row>
    <row r="92" spans="2:61" s="144" customFormat="1" ht="28.35" customHeight="1">
      <c r="B92" s="305" t="s">
        <v>510</v>
      </c>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f>ROUNDDOWN(BK79,2)</f>
        <v>0</v>
      </c>
      <c r="AI92" s="306"/>
      <c r="AJ92" s="306"/>
      <c r="AK92" s="306"/>
      <c r="AL92" s="307"/>
      <c r="AM92" s="308" t="s">
        <v>113</v>
      </c>
      <c r="AN92" s="309"/>
      <c r="AO92" s="200"/>
      <c r="AP92" s="149"/>
      <c r="AQ92" s="149"/>
      <c r="AR92" s="149"/>
      <c r="AU92" s="149"/>
      <c r="AV92" s="149"/>
      <c r="AW92" s="149"/>
      <c r="AX92" s="150"/>
    </row>
    <row r="93" spans="2:61" s="144" customFormat="1" ht="28.35" customHeight="1">
      <c r="B93" s="305" t="s">
        <v>545</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6">
        <f>ROUNDDOWN(IF(SUM(BM79,BG89)=0,"0",SUM(BM79,BG89)),2)</f>
        <v>0</v>
      </c>
      <c r="AI93" s="306"/>
      <c r="AJ93" s="306"/>
      <c r="AK93" s="306"/>
      <c r="AL93" s="307"/>
      <c r="AM93" s="308" t="s">
        <v>113</v>
      </c>
      <c r="AN93" s="309"/>
      <c r="AO93" s="200"/>
      <c r="AP93" s="149"/>
      <c r="AQ93" s="149"/>
      <c r="AR93" s="149"/>
      <c r="AU93" s="149"/>
      <c r="AV93" s="149"/>
      <c r="AW93" s="149"/>
      <c r="AX93" s="150"/>
    </row>
    <row r="94" spans="2:61" s="144" customFormat="1" ht="28.35" customHeight="1">
      <c r="B94" s="305" t="s">
        <v>546</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6">
        <f>ROUNDDOWN(BH89,2)</f>
        <v>0</v>
      </c>
      <c r="AI94" s="306"/>
      <c r="AJ94" s="306"/>
      <c r="AK94" s="306"/>
      <c r="AL94" s="307"/>
      <c r="AM94" s="308" t="s">
        <v>113</v>
      </c>
      <c r="AN94" s="309"/>
      <c r="AO94" s="200"/>
      <c r="AP94" s="149"/>
      <c r="AQ94" s="149"/>
      <c r="AR94" s="149"/>
      <c r="AU94" s="149"/>
      <c r="AV94" s="149"/>
      <c r="AW94" s="149"/>
      <c r="AX94" s="150"/>
    </row>
    <row r="95" spans="2:61" s="144" customFormat="1" ht="28.35" customHeight="1">
      <c r="B95" s="305" t="s">
        <v>547</v>
      </c>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6">
        <f>ROUNDDOWN(BN79,2)</f>
        <v>0</v>
      </c>
      <c r="AI95" s="306"/>
      <c r="AJ95" s="306"/>
      <c r="AK95" s="306"/>
      <c r="AL95" s="307"/>
      <c r="AM95" s="308" t="s">
        <v>113</v>
      </c>
      <c r="AN95" s="309"/>
      <c r="AO95" s="200"/>
      <c r="AP95" s="149"/>
      <c r="AQ95" s="149"/>
      <c r="AR95" s="149"/>
      <c r="AU95" s="149"/>
      <c r="AV95" s="149"/>
      <c r="AW95" s="149"/>
      <c r="AX95" s="150"/>
    </row>
    <row r="96" spans="2:61" s="144" customFormat="1" ht="15" customHeight="1">
      <c r="B96" s="197"/>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93"/>
      <c r="AI96" s="193"/>
      <c r="AJ96" s="193"/>
      <c r="AK96" s="193"/>
      <c r="AL96" s="193"/>
      <c r="AM96" s="193"/>
      <c r="AN96" s="193"/>
      <c r="AO96" s="192"/>
      <c r="AP96" s="149"/>
      <c r="AQ96" s="149"/>
      <c r="AR96" s="149"/>
      <c r="AU96" s="149"/>
      <c r="AV96" s="149"/>
      <c r="AW96" s="149"/>
      <c r="AX96" s="150"/>
      <c r="BF96" s="226" t="s">
        <v>535</v>
      </c>
      <c r="BG96" s="8" t="s">
        <v>525</v>
      </c>
    </row>
    <row r="97" spans="2:67" s="144" customFormat="1" ht="15" customHeight="1">
      <c r="B97" s="201" t="s">
        <v>479</v>
      </c>
      <c r="C97" s="143"/>
      <c r="D97" s="143"/>
      <c r="E97" s="143"/>
      <c r="F97" s="143"/>
      <c r="G97" s="143"/>
      <c r="K97" s="144" t="s">
        <v>471</v>
      </c>
      <c r="AJ97" s="198"/>
      <c r="AK97" s="199"/>
      <c r="AO97" s="210" t="s">
        <v>514</v>
      </c>
      <c r="AR97" s="145"/>
      <c r="BF97" s="212"/>
      <c r="BG97" s="329" t="s">
        <v>573</v>
      </c>
      <c r="BH97" s="330"/>
      <c r="BI97" s="331"/>
      <c r="BJ97" s="218" t="s">
        <v>574</v>
      </c>
      <c r="BK97" s="220" t="s">
        <v>529</v>
      </c>
      <c r="BL97" s="299" t="s">
        <v>575</v>
      </c>
      <c r="BM97" s="299"/>
      <c r="BN97" s="244" t="s">
        <v>576</v>
      </c>
    </row>
    <row r="98" spans="2:67" s="144" customFormat="1" ht="28.35" customHeight="1">
      <c r="B98" s="334" t="s">
        <v>488</v>
      </c>
      <c r="C98" s="334"/>
      <c r="D98" s="334" t="s">
        <v>469</v>
      </c>
      <c r="E98" s="334"/>
      <c r="F98" s="334"/>
      <c r="G98" s="334"/>
      <c r="H98" s="334"/>
      <c r="I98" s="334"/>
      <c r="J98" s="334"/>
      <c r="K98" s="334" t="s">
        <v>470</v>
      </c>
      <c r="L98" s="334"/>
      <c r="M98" s="334"/>
      <c r="N98" s="334"/>
      <c r="O98" s="334"/>
      <c r="P98" s="334"/>
      <c r="Q98" s="334"/>
      <c r="R98" s="334"/>
      <c r="S98" s="334"/>
      <c r="T98" s="334" t="s">
        <v>152</v>
      </c>
      <c r="U98" s="334"/>
      <c r="V98" s="334"/>
      <c r="W98" s="334"/>
      <c r="X98" s="334"/>
      <c r="Y98" s="334"/>
      <c r="Z98" s="334"/>
      <c r="AA98" s="334" t="s">
        <v>153</v>
      </c>
      <c r="AB98" s="334"/>
      <c r="AC98" s="334"/>
      <c r="AD98" s="334"/>
      <c r="AE98" s="334"/>
      <c r="AF98" s="334"/>
      <c r="AG98" s="334"/>
      <c r="AH98" s="334" t="s">
        <v>154</v>
      </c>
      <c r="AI98" s="334"/>
      <c r="AJ98" s="334"/>
      <c r="AK98" s="334"/>
      <c r="AL98" s="334"/>
      <c r="AM98" s="334"/>
      <c r="AN98" s="334"/>
      <c r="AR98" s="145"/>
      <c r="BF98" s="212" t="s">
        <v>151</v>
      </c>
      <c r="BG98" s="243" t="str">
        <f>$BG$42</f>
        <v>建材一体型（屋根）</v>
      </c>
      <c r="BH98" s="243" t="str">
        <f>$BH$42</f>
        <v>建材一体型（屋根以外）</v>
      </c>
      <c r="BI98" s="243" t="str">
        <f>$BI$42</f>
        <v>防眩型（ガラスレス製品）</v>
      </c>
      <c r="BJ98" s="243" t="str">
        <f>$BJ$42</f>
        <v>軽量型（ガラスレス製品）</v>
      </c>
      <c r="BK98" s="243" t="str">
        <f>$BK$42</f>
        <v>小型（多角形、建材形）</v>
      </c>
      <c r="BL98" s="243" t="str">
        <f>$BL$42</f>
        <v>小型（方形）</v>
      </c>
      <c r="BM98" s="243" t="str">
        <f>$BM$42</f>
        <v>防眩型（ガラス製品）</v>
      </c>
      <c r="BN98" s="243" t="str">
        <f>$BN$42</f>
        <v>軽量型（ガラス製品）</v>
      </c>
    </row>
    <row r="99" spans="2:67" ht="28.35" customHeight="1">
      <c r="B99" s="334">
        <v>1</v>
      </c>
      <c r="C99" s="334"/>
      <c r="D99" s="310"/>
      <c r="E99" s="311"/>
      <c r="F99" s="311"/>
      <c r="G99" s="311"/>
      <c r="H99" s="311"/>
      <c r="I99" s="311"/>
      <c r="J99" s="312"/>
      <c r="K99" s="313"/>
      <c r="L99" s="314"/>
      <c r="M99" s="314"/>
      <c r="N99" s="314"/>
      <c r="O99" s="314"/>
      <c r="P99" s="314"/>
      <c r="Q99" s="314"/>
      <c r="R99" s="314"/>
      <c r="S99" s="315"/>
      <c r="T99" s="316"/>
      <c r="U99" s="317"/>
      <c r="V99" s="317"/>
      <c r="W99" s="317"/>
      <c r="X99" s="317"/>
      <c r="Y99" s="203" t="s">
        <v>155</v>
      </c>
      <c r="Z99" s="195" t="s">
        <v>156</v>
      </c>
      <c r="AA99" s="325"/>
      <c r="AB99" s="326"/>
      <c r="AC99" s="326"/>
      <c r="AD99" s="326"/>
      <c r="AE99" s="326"/>
      <c r="AF99" s="355" t="s">
        <v>157</v>
      </c>
      <c r="AG99" s="323"/>
      <c r="AH99" s="364">
        <f>T99*AA99</f>
        <v>0</v>
      </c>
      <c r="AI99" s="365"/>
      <c r="AJ99" s="365"/>
      <c r="AK99" s="365"/>
      <c r="AL99" s="365"/>
      <c r="AM99" s="323" t="s">
        <v>155</v>
      </c>
      <c r="AN99" s="324"/>
      <c r="AO99" s="130"/>
      <c r="AP99" s="130"/>
      <c r="AQ99" s="130"/>
      <c r="AR99" s="130"/>
      <c r="BB99" s="144"/>
      <c r="BF99" s="213">
        <v>1</v>
      </c>
      <c r="BG99" s="214">
        <f>IF($D99=$BG$42,$AH99,0)</f>
        <v>0</v>
      </c>
      <c r="BH99" s="214">
        <f>IF($D99=$BH$42,$AH99,0)</f>
        <v>0</v>
      </c>
      <c r="BI99" s="214">
        <f>IF($D99=$BI$42,$AH99,0)</f>
        <v>0</v>
      </c>
      <c r="BJ99" s="214">
        <f>IF($D99=$BJ$42,$AH99,0)</f>
        <v>0</v>
      </c>
      <c r="BK99" s="238">
        <f>IF($D99=$BK$42,$AH99,0)</f>
        <v>0</v>
      </c>
      <c r="BL99" s="238">
        <f>IF($D99=$BL$42,$AH99,0)</f>
        <v>0</v>
      </c>
      <c r="BM99" s="238">
        <f>IF($D99=$BM$42,$AH99,0)</f>
        <v>0</v>
      </c>
      <c r="BN99" s="214">
        <f>IF($D99=$BN$42,$AH99,0)</f>
        <v>0</v>
      </c>
    </row>
    <row r="100" spans="2:67" ht="28.35" customHeight="1">
      <c r="B100" s="334">
        <v>2</v>
      </c>
      <c r="C100" s="334"/>
      <c r="D100" s="310"/>
      <c r="E100" s="311"/>
      <c r="F100" s="311"/>
      <c r="G100" s="311"/>
      <c r="H100" s="311"/>
      <c r="I100" s="311"/>
      <c r="J100" s="312"/>
      <c r="K100" s="313"/>
      <c r="L100" s="314"/>
      <c r="M100" s="314"/>
      <c r="N100" s="314"/>
      <c r="O100" s="314"/>
      <c r="P100" s="314"/>
      <c r="Q100" s="314"/>
      <c r="R100" s="314"/>
      <c r="S100" s="315"/>
      <c r="T100" s="316"/>
      <c r="U100" s="317"/>
      <c r="V100" s="317"/>
      <c r="W100" s="317"/>
      <c r="X100" s="317"/>
      <c r="Y100" s="196" t="s">
        <v>155</v>
      </c>
      <c r="Z100" s="191" t="s">
        <v>156</v>
      </c>
      <c r="AA100" s="325"/>
      <c r="AB100" s="326"/>
      <c r="AC100" s="326"/>
      <c r="AD100" s="326"/>
      <c r="AE100" s="326"/>
      <c r="AF100" s="318" t="s">
        <v>157</v>
      </c>
      <c r="AG100" s="320"/>
      <c r="AH100" s="364">
        <f>T100*AA100</f>
        <v>0</v>
      </c>
      <c r="AI100" s="365"/>
      <c r="AJ100" s="365"/>
      <c r="AK100" s="365"/>
      <c r="AL100" s="365"/>
      <c r="AM100" s="320" t="s">
        <v>155</v>
      </c>
      <c r="AN100" s="327"/>
      <c r="AO100" s="130"/>
      <c r="AP100" s="130"/>
      <c r="AQ100" s="130"/>
      <c r="AR100" s="130"/>
      <c r="BB100" s="144"/>
      <c r="BF100" s="213">
        <v>2</v>
      </c>
      <c r="BG100" s="214">
        <f t="shared" ref="BG100:BG103" si="22">IF($D100=$BG$42,$AH100,0)</f>
        <v>0</v>
      </c>
      <c r="BH100" s="214">
        <f t="shared" ref="BH100:BH103" si="23">IF($D100=$BH$42,$AH100,0)</f>
        <v>0</v>
      </c>
      <c r="BI100" s="214">
        <f t="shared" ref="BI100:BI103" si="24">IF($D100=$BI$42,$AH100,0)</f>
        <v>0</v>
      </c>
      <c r="BJ100" s="214">
        <f>IF($D100=$BJ$42,$AH100,0)</f>
        <v>0</v>
      </c>
      <c r="BK100" s="238">
        <f t="shared" ref="BK100:BK103" si="25">IF($D100=$BK$42,$AH100,0)</f>
        <v>0</v>
      </c>
      <c r="BL100" s="238">
        <f t="shared" ref="BL100:BL103" si="26">IF($D100=$BL$42,$AH100,0)</f>
        <v>0</v>
      </c>
      <c r="BM100" s="238">
        <f t="shared" ref="BM100:BM103" si="27">IF($D100=$BM$42,$AH100,0)</f>
        <v>0</v>
      </c>
      <c r="BN100" s="214">
        <f t="shared" ref="BN100:BN103" si="28">IF($D100=$BN$42,$AH100,0)</f>
        <v>0</v>
      </c>
    </row>
    <row r="101" spans="2:67" s="144" customFormat="1" ht="28.35" customHeight="1">
      <c r="B101" s="334">
        <v>3</v>
      </c>
      <c r="C101" s="334"/>
      <c r="D101" s="310"/>
      <c r="E101" s="311"/>
      <c r="F101" s="311"/>
      <c r="G101" s="311"/>
      <c r="H101" s="311"/>
      <c r="I101" s="311"/>
      <c r="J101" s="312"/>
      <c r="K101" s="313"/>
      <c r="L101" s="314"/>
      <c r="M101" s="314"/>
      <c r="N101" s="314"/>
      <c r="O101" s="314"/>
      <c r="P101" s="314"/>
      <c r="Q101" s="314"/>
      <c r="R101" s="314"/>
      <c r="S101" s="315"/>
      <c r="T101" s="316"/>
      <c r="U101" s="317"/>
      <c r="V101" s="317"/>
      <c r="W101" s="317"/>
      <c r="X101" s="317"/>
      <c r="Y101" s="196" t="s">
        <v>155</v>
      </c>
      <c r="Z101" s="191" t="s">
        <v>156</v>
      </c>
      <c r="AA101" s="325"/>
      <c r="AB101" s="326"/>
      <c r="AC101" s="326"/>
      <c r="AD101" s="326"/>
      <c r="AE101" s="326"/>
      <c r="AF101" s="318" t="s">
        <v>157</v>
      </c>
      <c r="AG101" s="320"/>
      <c r="AH101" s="364">
        <f>T101*AA101</f>
        <v>0</v>
      </c>
      <c r="AI101" s="365"/>
      <c r="AJ101" s="365"/>
      <c r="AK101" s="365"/>
      <c r="AL101" s="365"/>
      <c r="AM101" s="320" t="s">
        <v>155</v>
      </c>
      <c r="AN101" s="327"/>
      <c r="AO101" s="148"/>
      <c r="AP101" s="148"/>
      <c r="AQ101" s="148"/>
      <c r="BF101" s="212">
        <v>3</v>
      </c>
      <c r="BG101" s="214">
        <f t="shared" si="22"/>
        <v>0</v>
      </c>
      <c r="BH101" s="214">
        <f t="shared" si="23"/>
        <v>0</v>
      </c>
      <c r="BI101" s="214">
        <f t="shared" si="24"/>
        <v>0</v>
      </c>
      <c r="BJ101" s="214">
        <f>IF($D101=$BJ$42,$AH101,0)</f>
        <v>0</v>
      </c>
      <c r="BK101" s="238">
        <f t="shared" si="25"/>
        <v>0</v>
      </c>
      <c r="BL101" s="238">
        <f t="shared" si="26"/>
        <v>0</v>
      </c>
      <c r="BM101" s="238">
        <f t="shared" si="27"/>
        <v>0</v>
      </c>
      <c r="BN101" s="214">
        <f t="shared" si="28"/>
        <v>0</v>
      </c>
    </row>
    <row r="102" spans="2:67" s="144" customFormat="1" ht="28.35" customHeight="1">
      <c r="B102" s="305">
        <v>4</v>
      </c>
      <c r="C102" s="305"/>
      <c r="D102" s="310"/>
      <c r="E102" s="311"/>
      <c r="F102" s="311"/>
      <c r="G102" s="311"/>
      <c r="H102" s="311"/>
      <c r="I102" s="311"/>
      <c r="J102" s="312"/>
      <c r="K102" s="313"/>
      <c r="L102" s="314"/>
      <c r="M102" s="314"/>
      <c r="N102" s="314"/>
      <c r="O102" s="314"/>
      <c r="P102" s="314"/>
      <c r="Q102" s="314"/>
      <c r="R102" s="314"/>
      <c r="S102" s="315"/>
      <c r="T102" s="316"/>
      <c r="U102" s="317"/>
      <c r="V102" s="317"/>
      <c r="W102" s="317"/>
      <c r="X102" s="317"/>
      <c r="Y102" s="196" t="s">
        <v>155</v>
      </c>
      <c r="Z102" s="191" t="s">
        <v>156</v>
      </c>
      <c r="AA102" s="325"/>
      <c r="AB102" s="326"/>
      <c r="AC102" s="326"/>
      <c r="AD102" s="326"/>
      <c r="AE102" s="326"/>
      <c r="AF102" s="318" t="s">
        <v>157</v>
      </c>
      <c r="AG102" s="320"/>
      <c r="AH102" s="364">
        <f>T102*AA102</f>
        <v>0</v>
      </c>
      <c r="AI102" s="365"/>
      <c r="AJ102" s="365"/>
      <c r="AK102" s="365"/>
      <c r="AL102" s="365"/>
      <c r="AM102" s="320" t="s">
        <v>155</v>
      </c>
      <c r="AN102" s="327"/>
      <c r="AO102" s="148"/>
      <c r="AP102" s="148"/>
      <c r="AQ102" s="148"/>
      <c r="BF102" s="212">
        <v>4</v>
      </c>
      <c r="BG102" s="214">
        <f t="shared" si="22"/>
        <v>0</v>
      </c>
      <c r="BH102" s="214">
        <f t="shared" si="23"/>
        <v>0</v>
      </c>
      <c r="BI102" s="214">
        <f t="shared" si="24"/>
        <v>0</v>
      </c>
      <c r="BJ102" s="214">
        <f t="shared" ref="BJ102:BJ103" si="29">IF($D102=$BJ$42,$AH102,0)</f>
        <v>0</v>
      </c>
      <c r="BK102" s="238">
        <f t="shared" si="25"/>
        <v>0</v>
      </c>
      <c r="BL102" s="238">
        <f t="shared" si="26"/>
        <v>0</v>
      </c>
      <c r="BM102" s="238">
        <f t="shared" si="27"/>
        <v>0</v>
      </c>
      <c r="BN102" s="214">
        <f t="shared" si="28"/>
        <v>0</v>
      </c>
    </row>
    <row r="103" spans="2:67" s="144" customFormat="1" ht="28.35" customHeight="1">
      <c r="B103" s="305">
        <v>5</v>
      </c>
      <c r="C103" s="305"/>
      <c r="D103" s="310"/>
      <c r="E103" s="311"/>
      <c r="F103" s="311"/>
      <c r="G103" s="311"/>
      <c r="H103" s="311"/>
      <c r="I103" s="311"/>
      <c r="J103" s="312"/>
      <c r="K103" s="313"/>
      <c r="L103" s="314"/>
      <c r="M103" s="314"/>
      <c r="N103" s="314"/>
      <c r="O103" s="314"/>
      <c r="P103" s="314"/>
      <c r="Q103" s="314"/>
      <c r="R103" s="314"/>
      <c r="S103" s="315"/>
      <c r="T103" s="316"/>
      <c r="U103" s="317"/>
      <c r="V103" s="317"/>
      <c r="W103" s="317"/>
      <c r="X103" s="317"/>
      <c r="Y103" s="196" t="s">
        <v>155</v>
      </c>
      <c r="Z103" s="191" t="s">
        <v>156</v>
      </c>
      <c r="AA103" s="316"/>
      <c r="AB103" s="317"/>
      <c r="AC103" s="317"/>
      <c r="AD103" s="317"/>
      <c r="AE103" s="317"/>
      <c r="AF103" s="318" t="s">
        <v>157</v>
      </c>
      <c r="AG103" s="320"/>
      <c r="AH103" s="364">
        <f>T103*AA103</f>
        <v>0</v>
      </c>
      <c r="AI103" s="365"/>
      <c r="AJ103" s="365"/>
      <c r="AK103" s="365"/>
      <c r="AL103" s="365"/>
      <c r="AM103" s="320" t="s">
        <v>155</v>
      </c>
      <c r="AN103" s="327"/>
      <c r="BF103" s="212">
        <v>5</v>
      </c>
      <c r="BG103" s="214">
        <f t="shared" si="22"/>
        <v>0</v>
      </c>
      <c r="BH103" s="214">
        <f t="shared" si="23"/>
        <v>0</v>
      </c>
      <c r="BI103" s="214">
        <f t="shared" si="24"/>
        <v>0</v>
      </c>
      <c r="BJ103" s="214">
        <f t="shared" si="29"/>
        <v>0</v>
      </c>
      <c r="BK103" s="238">
        <f t="shared" si="25"/>
        <v>0</v>
      </c>
      <c r="BL103" s="238">
        <f t="shared" si="26"/>
        <v>0</v>
      </c>
      <c r="BM103" s="238">
        <f t="shared" si="27"/>
        <v>0</v>
      </c>
      <c r="BN103" s="214">
        <f t="shared" si="28"/>
        <v>0</v>
      </c>
    </row>
    <row r="104" spans="2:67" s="144" customFormat="1" ht="28.35" customHeight="1">
      <c r="B104" s="334" t="s">
        <v>158</v>
      </c>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66">
        <f>SUM(AH99:AL103)</f>
        <v>0</v>
      </c>
      <c r="AI104" s="366"/>
      <c r="AJ104" s="366"/>
      <c r="AK104" s="366"/>
      <c r="AL104" s="367"/>
      <c r="AM104" s="320" t="s">
        <v>155</v>
      </c>
      <c r="AN104" s="327"/>
      <c r="BF104" s="212" t="s">
        <v>389</v>
      </c>
      <c r="BG104" s="216">
        <f>IF(SUM(BG99:BG103)=0, 0, SUM(BG99:BG103))</f>
        <v>0</v>
      </c>
      <c r="BH104" s="216">
        <f>IF(SUM(BH99:BH103)=0, 0, SUM(BH99:BH103))</f>
        <v>0</v>
      </c>
      <c r="BI104" s="217">
        <f>IF(SUM(BI99:BI103)=0, 0, SUM(BI99:BI103))</f>
        <v>0</v>
      </c>
      <c r="BJ104" s="219">
        <f>IF(SUM(BJ99:BJ103)=0,0, SUM(BJ99:BJ103))</f>
        <v>0</v>
      </c>
      <c r="BK104" s="239">
        <f>IF(SUM(BK99:BK103)=0,0, SUM(BK99:BK103))</f>
        <v>0</v>
      </c>
      <c r="BL104" s="245">
        <f>IF(SUM(BL99:BL103)=0,0, SUM(BL99:BL103))</f>
        <v>0</v>
      </c>
      <c r="BM104" s="245">
        <f>IF(SUM(BM99:BM103)=0,0, SUM(BM99:BM103))</f>
        <v>0</v>
      </c>
      <c r="BN104" s="244">
        <f>IF(SUM(BN99:BN103)=0,0, SUM(BN99:BN103))</f>
        <v>0</v>
      </c>
      <c r="BO104" s="144" t="s">
        <v>526</v>
      </c>
    </row>
    <row r="105" spans="2:67" s="144" customFormat="1" ht="28.35" customHeight="1">
      <c r="B105" s="334" t="s">
        <v>159</v>
      </c>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62">
        <f>AH104/1000</f>
        <v>0</v>
      </c>
      <c r="AI105" s="362"/>
      <c r="AJ105" s="362"/>
      <c r="AK105" s="362"/>
      <c r="AL105" s="363"/>
      <c r="AM105" s="320" t="s">
        <v>113</v>
      </c>
      <c r="AN105" s="327"/>
      <c r="BF105" s="221" t="s">
        <v>524</v>
      </c>
      <c r="BG105" s="221"/>
      <c r="BH105" s="222"/>
      <c r="BI105" s="217">
        <f>IF(SUM(BG104:BI104)=0,0, SUM(BG104:BI104))</f>
        <v>0</v>
      </c>
      <c r="BJ105" s="219">
        <f>BJ104</f>
        <v>0</v>
      </c>
      <c r="BK105" s="239">
        <f>BK104</f>
        <v>0</v>
      </c>
      <c r="BL105" s="212"/>
      <c r="BM105" s="245">
        <f>IF(SUM(BL104:BM104)=0,0, SUM(BL104:BM104))</f>
        <v>0</v>
      </c>
      <c r="BN105" s="244">
        <f>BN104</f>
        <v>0</v>
      </c>
      <c r="BO105" s="144" t="s">
        <v>526</v>
      </c>
    </row>
    <row r="106" spans="2:67" s="144" customFormat="1" ht="15" customHeight="1" thickBot="1">
      <c r="B106" s="202"/>
      <c r="C106" s="143"/>
      <c r="D106" s="143"/>
      <c r="E106" s="143"/>
      <c r="F106" s="143"/>
      <c r="G106" s="143"/>
      <c r="AJ106" s="198"/>
      <c r="AK106" s="199"/>
      <c r="AR106" s="145"/>
      <c r="BF106" s="221" t="s">
        <v>527</v>
      </c>
      <c r="BG106" s="221"/>
      <c r="BH106" s="221"/>
      <c r="BI106" s="217">
        <f>IF($BI105=0,0,$BI105/1000)</f>
        <v>0</v>
      </c>
      <c r="BJ106" s="219">
        <f>IF($BJ105=0,0,$BJ105/1000)</f>
        <v>0</v>
      </c>
      <c r="BK106" s="239">
        <f>IF($BK105=0,0,$BK105/1000)</f>
        <v>0</v>
      </c>
      <c r="BL106" s="221"/>
      <c r="BM106" s="246">
        <f>IF(BM105=0,0,$BM105/1000)</f>
        <v>0</v>
      </c>
      <c r="BN106" s="247">
        <f>IF($BN105=0,0,$BN105/1000)</f>
        <v>0</v>
      </c>
      <c r="BO106" s="144" t="s">
        <v>113</v>
      </c>
    </row>
    <row r="107" spans="2:67" s="144" customFormat="1" ht="15" customHeight="1" thickBot="1">
      <c r="B107" s="201" t="s">
        <v>481</v>
      </c>
      <c r="C107" s="143"/>
      <c r="D107" s="143"/>
      <c r="E107" s="143"/>
      <c r="F107" s="143"/>
      <c r="G107" s="143"/>
      <c r="K107" s="144" t="s">
        <v>471</v>
      </c>
      <c r="AJ107" s="198"/>
      <c r="AK107" s="199"/>
      <c r="AR107" s="145"/>
      <c r="BF107" s="230" t="s">
        <v>537</v>
      </c>
      <c r="BG107" s="234"/>
      <c r="BH107" s="235"/>
      <c r="BI107" s="232">
        <f>IFERROR(ROUNDDOWN(IF($BI106*$AH117/$AH105=0,0,$BI106*$AH117/$AH105),2),0)</f>
        <v>0</v>
      </c>
      <c r="BJ107" s="233">
        <f>IFERROR(ROUNDDOWN(IF($BJ106*$AH117/$AH105=0,0,$BJ106*$AH117/$AH105),2),0)</f>
        <v>0</v>
      </c>
      <c r="BK107" s="240">
        <f>IFERROR(ROUNDDOWN(IF($BK106*$AH117/$AH105=0,0,$BK106*$AH117/$AH105),2),0)</f>
        <v>0</v>
      </c>
      <c r="BL107" s="230"/>
      <c r="BM107" s="248">
        <f>IFERROR(ROUNDDOWN(IF($BM106*$AH117/$AH105=0,0,$BM106*$AH117/$AH105),2),0)</f>
        <v>0</v>
      </c>
      <c r="BN107" s="249">
        <f>IFERROR(ROUNDDOWN(IF($BN106*$AH117/$AH105=0,0,$BN106*$AH117/$AH105),2),0)</f>
        <v>0</v>
      </c>
      <c r="BO107" s="144" t="s">
        <v>113</v>
      </c>
    </row>
    <row r="108" spans="2:67" s="144" customFormat="1" ht="30" customHeight="1">
      <c r="B108" s="334" t="s">
        <v>488</v>
      </c>
      <c r="C108" s="334"/>
      <c r="D108" s="334" t="s">
        <v>469</v>
      </c>
      <c r="E108" s="334"/>
      <c r="F108" s="334"/>
      <c r="G108" s="334"/>
      <c r="H108" s="334"/>
      <c r="I108" s="334"/>
      <c r="J108" s="334"/>
      <c r="K108" s="334" t="s">
        <v>470</v>
      </c>
      <c r="L108" s="334"/>
      <c r="M108" s="334"/>
      <c r="N108" s="334"/>
      <c r="O108" s="334"/>
      <c r="P108" s="334"/>
      <c r="Q108" s="334"/>
      <c r="R108" s="334"/>
      <c r="S108" s="334"/>
      <c r="T108" s="334" t="s">
        <v>491</v>
      </c>
      <c r="U108" s="334"/>
      <c r="V108" s="334"/>
      <c r="W108" s="334"/>
      <c r="X108" s="334"/>
      <c r="Y108" s="334"/>
      <c r="Z108" s="334"/>
      <c r="AA108" s="334" t="s">
        <v>161</v>
      </c>
      <c r="AB108" s="334"/>
      <c r="AC108" s="334"/>
      <c r="AD108" s="334"/>
      <c r="AE108" s="334"/>
      <c r="AF108" s="334"/>
      <c r="AG108" s="334"/>
      <c r="AH108" s="334" t="s">
        <v>154</v>
      </c>
      <c r="AI108" s="334"/>
      <c r="AJ108" s="334"/>
      <c r="AK108" s="334"/>
      <c r="AL108" s="334"/>
      <c r="AM108" s="334"/>
      <c r="AN108" s="334"/>
      <c r="AR108" s="145"/>
      <c r="BF108" s="226" t="s">
        <v>581</v>
      </c>
      <c r="BG108" s="8" t="s">
        <v>528</v>
      </c>
    </row>
    <row r="109" spans="2:67" s="144" customFormat="1" ht="30" customHeight="1">
      <c r="B109" s="334">
        <v>1</v>
      </c>
      <c r="C109" s="334"/>
      <c r="D109" s="310"/>
      <c r="E109" s="311"/>
      <c r="F109" s="311"/>
      <c r="G109" s="311"/>
      <c r="H109" s="311"/>
      <c r="I109" s="311"/>
      <c r="J109" s="312"/>
      <c r="K109" s="313"/>
      <c r="L109" s="314"/>
      <c r="M109" s="314"/>
      <c r="N109" s="314"/>
      <c r="O109" s="314"/>
      <c r="P109" s="314"/>
      <c r="Q109" s="314"/>
      <c r="R109" s="314"/>
      <c r="S109" s="315"/>
      <c r="T109" s="316"/>
      <c r="U109" s="317"/>
      <c r="V109" s="317"/>
      <c r="W109" s="317"/>
      <c r="X109" s="318" t="s">
        <v>113</v>
      </c>
      <c r="Y109" s="319"/>
      <c r="Z109" s="195" t="s">
        <v>156</v>
      </c>
      <c r="AA109" s="325"/>
      <c r="AB109" s="326"/>
      <c r="AC109" s="326"/>
      <c r="AD109" s="326"/>
      <c r="AE109" s="326"/>
      <c r="AF109" s="355" t="s">
        <v>162</v>
      </c>
      <c r="AG109" s="323"/>
      <c r="AH109" s="321">
        <f>T109*AA109</f>
        <v>0</v>
      </c>
      <c r="AI109" s="322"/>
      <c r="AJ109" s="322"/>
      <c r="AK109" s="322"/>
      <c r="AL109" s="322"/>
      <c r="AM109" s="323" t="s">
        <v>113</v>
      </c>
      <c r="AN109" s="324"/>
      <c r="AR109" s="145"/>
      <c r="BF109" s="212"/>
      <c r="BG109" s="218" t="s">
        <v>577</v>
      </c>
      <c r="BH109" s="223" t="s">
        <v>578</v>
      </c>
    </row>
    <row r="110" spans="2:67" s="144" customFormat="1" ht="30" customHeight="1">
      <c r="B110" s="334">
        <v>2</v>
      </c>
      <c r="C110" s="334"/>
      <c r="D110" s="310"/>
      <c r="E110" s="311"/>
      <c r="F110" s="311"/>
      <c r="G110" s="311"/>
      <c r="H110" s="311"/>
      <c r="I110" s="311"/>
      <c r="J110" s="312"/>
      <c r="K110" s="313"/>
      <c r="L110" s="314"/>
      <c r="M110" s="314"/>
      <c r="N110" s="314"/>
      <c r="O110" s="314"/>
      <c r="P110" s="314"/>
      <c r="Q110" s="314"/>
      <c r="R110" s="314"/>
      <c r="S110" s="315"/>
      <c r="T110" s="316"/>
      <c r="U110" s="317"/>
      <c r="V110" s="317"/>
      <c r="W110" s="317"/>
      <c r="X110" s="318" t="s">
        <v>113</v>
      </c>
      <c r="Y110" s="319"/>
      <c r="Z110" s="191" t="s">
        <v>156</v>
      </c>
      <c r="AA110" s="325"/>
      <c r="AB110" s="326"/>
      <c r="AC110" s="326"/>
      <c r="AD110" s="326"/>
      <c r="AE110" s="326"/>
      <c r="AF110" s="318" t="s">
        <v>162</v>
      </c>
      <c r="AG110" s="320"/>
      <c r="AH110" s="321">
        <f>T110*AA110</f>
        <v>0</v>
      </c>
      <c r="AI110" s="322"/>
      <c r="AJ110" s="322"/>
      <c r="AK110" s="322"/>
      <c r="AL110" s="322"/>
      <c r="AM110" s="323" t="s">
        <v>113</v>
      </c>
      <c r="AN110" s="324"/>
      <c r="AR110" s="145"/>
      <c r="BF110" s="212" t="s">
        <v>151</v>
      </c>
      <c r="BG110" s="215" t="s">
        <v>530</v>
      </c>
      <c r="BH110" s="215" t="s">
        <v>531</v>
      </c>
      <c r="BI110" s="160"/>
    </row>
    <row r="111" spans="2:67" s="144" customFormat="1" ht="30" customHeight="1">
      <c r="B111" s="334">
        <v>3</v>
      </c>
      <c r="C111" s="334"/>
      <c r="D111" s="310"/>
      <c r="E111" s="311"/>
      <c r="F111" s="311"/>
      <c r="G111" s="311"/>
      <c r="H111" s="311"/>
      <c r="I111" s="311"/>
      <c r="J111" s="312"/>
      <c r="K111" s="313"/>
      <c r="L111" s="314"/>
      <c r="M111" s="314"/>
      <c r="N111" s="314"/>
      <c r="O111" s="314"/>
      <c r="P111" s="314"/>
      <c r="Q111" s="314"/>
      <c r="R111" s="314"/>
      <c r="S111" s="315"/>
      <c r="T111" s="316"/>
      <c r="U111" s="317"/>
      <c r="V111" s="317"/>
      <c r="W111" s="317"/>
      <c r="X111" s="318" t="s">
        <v>113</v>
      </c>
      <c r="Y111" s="319"/>
      <c r="Z111" s="191" t="s">
        <v>156</v>
      </c>
      <c r="AA111" s="325"/>
      <c r="AB111" s="326"/>
      <c r="AC111" s="326"/>
      <c r="AD111" s="326"/>
      <c r="AE111" s="326"/>
      <c r="AF111" s="318" t="s">
        <v>162</v>
      </c>
      <c r="AG111" s="320"/>
      <c r="AH111" s="321">
        <f>T111*AA111</f>
        <v>0</v>
      </c>
      <c r="AI111" s="322"/>
      <c r="AJ111" s="322"/>
      <c r="AK111" s="322"/>
      <c r="AL111" s="322"/>
      <c r="AM111" s="323" t="s">
        <v>113</v>
      </c>
      <c r="AN111" s="324"/>
      <c r="AR111" s="145"/>
      <c r="BF111" s="213">
        <v>1</v>
      </c>
      <c r="BG111" s="214">
        <f>IF($D109="PV出力最適化（直流電力変換装置以外）",$AH109,0)</f>
        <v>0</v>
      </c>
      <c r="BH111" s="214">
        <f>IF($D109="PV出力最適化（直流電力変換装置）",$AA109,0)</f>
        <v>0</v>
      </c>
      <c r="BI111" s="145"/>
    </row>
    <row r="112" spans="2:67" s="144" customFormat="1" ht="30" customHeight="1">
      <c r="B112" s="305">
        <v>4</v>
      </c>
      <c r="C112" s="305"/>
      <c r="D112" s="310"/>
      <c r="E112" s="311"/>
      <c r="F112" s="311"/>
      <c r="G112" s="311"/>
      <c r="H112" s="311"/>
      <c r="I112" s="311"/>
      <c r="J112" s="312"/>
      <c r="K112" s="313"/>
      <c r="L112" s="314"/>
      <c r="M112" s="314"/>
      <c r="N112" s="314"/>
      <c r="O112" s="314"/>
      <c r="P112" s="314"/>
      <c r="Q112" s="314"/>
      <c r="R112" s="314"/>
      <c r="S112" s="315"/>
      <c r="T112" s="316"/>
      <c r="U112" s="317"/>
      <c r="V112" s="317"/>
      <c r="W112" s="317"/>
      <c r="X112" s="318" t="s">
        <v>113</v>
      </c>
      <c r="Y112" s="319"/>
      <c r="Z112" s="191" t="s">
        <v>156</v>
      </c>
      <c r="AA112" s="325"/>
      <c r="AB112" s="326"/>
      <c r="AC112" s="326"/>
      <c r="AD112" s="326"/>
      <c r="AE112" s="326"/>
      <c r="AF112" s="318" t="s">
        <v>162</v>
      </c>
      <c r="AG112" s="320"/>
      <c r="AH112" s="321">
        <f>T112*AA112</f>
        <v>0</v>
      </c>
      <c r="AI112" s="322"/>
      <c r="AJ112" s="322"/>
      <c r="AK112" s="322"/>
      <c r="AL112" s="322"/>
      <c r="AM112" s="323" t="s">
        <v>113</v>
      </c>
      <c r="AN112" s="324"/>
      <c r="AR112" s="145"/>
      <c r="BF112" s="213">
        <v>2</v>
      </c>
      <c r="BG112" s="214">
        <f t="shared" ref="BG112:BG115" si="30">IF($D110="PV出力最適化（直流電力変換装置以外）",$AH110,0)</f>
        <v>0</v>
      </c>
      <c r="BH112" s="214">
        <f t="shared" ref="BH112:BH115" si="31">IF($D110="PV出力最適化（直流電力変換装置）",$AA110,0)</f>
        <v>0</v>
      </c>
      <c r="BI112" s="145"/>
    </row>
    <row r="113" spans="2:66" s="144" customFormat="1" ht="30" customHeight="1">
      <c r="B113" s="305">
        <v>5</v>
      </c>
      <c r="C113" s="305"/>
      <c r="D113" s="310"/>
      <c r="E113" s="311"/>
      <c r="F113" s="311"/>
      <c r="G113" s="311"/>
      <c r="H113" s="311"/>
      <c r="I113" s="311"/>
      <c r="J113" s="312"/>
      <c r="K113" s="313"/>
      <c r="L113" s="314"/>
      <c r="M113" s="314"/>
      <c r="N113" s="314"/>
      <c r="O113" s="314"/>
      <c r="P113" s="314"/>
      <c r="Q113" s="314"/>
      <c r="R113" s="314"/>
      <c r="S113" s="315"/>
      <c r="T113" s="316"/>
      <c r="U113" s="317"/>
      <c r="V113" s="317"/>
      <c r="W113" s="317"/>
      <c r="X113" s="318" t="s">
        <v>113</v>
      </c>
      <c r="Y113" s="319"/>
      <c r="Z113" s="191" t="s">
        <v>156</v>
      </c>
      <c r="AA113" s="316"/>
      <c r="AB113" s="317"/>
      <c r="AC113" s="317"/>
      <c r="AD113" s="317"/>
      <c r="AE113" s="317"/>
      <c r="AF113" s="318" t="s">
        <v>162</v>
      </c>
      <c r="AG113" s="320"/>
      <c r="AH113" s="321">
        <f>T113*AA113</f>
        <v>0</v>
      </c>
      <c r="AI113" s="322"/>
      <c r="AJ113" s="322"/>
      <c r="AK113" s="322"/>
      <c r="AL113" s="322"/>
      <c r="AM113" s="323" t="s">
        <v>113</v>
      </c>
      <c r="AN113" s="324"/>
      <c r="AR113" s="145"/>
      <c r="BF113" s="212">
        <v>3</v>
      </c>
      <c r="BG113" s="214">
        <f t="shared" si="30"/>
        <v>0</v>
      </c>
      <c r="BH113" s="214">
        <f t="shared" si="31"/>
        <v>0</v>
      </c>
      <c r="BI113" s="145"/>
    </row>
    <row r="114" spans="2:66" s="144" customFormat="1" ht="28.35" customHeight="1">
      <c r="B114" s="334" t="s">
        <v>490</v>
      </c>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7">
        <f>SUM(AH109:AL113)</f>
        <v>0</v>
      </c>
      <c r="AI114" s="337"/>
      <c r="AJ114" s="337"/>
      <c r="AK114" s="337"/>
      <c r="AL114" s="338"/>
      <c r="AM114" s="320" t="s">
        <v>113</v>
      </c>
      <c r="AN114" s="327"/>
      <c r="AU114" s="149"/>
      <c r="AV114" s="149"/>
      <c r="AW114" s="149"/>
      <c r="AX114" s="150"/>
      <c r="BF114" s="212">
        <v>4</v>
      </c>
      <c r="BG114" s="214">
        <f t="shared" si="30"/>
        <v>0</v>
      </c>
      <c r="BH114" s="214">
        <f t="shared" si="31"/>
        <v>0</v>
      </c>
      <c r="BI114" s="145"/>
    </row>
    <row r="115" spans="2:66" s="144" customFormat="1" ht="15" customHeight="1">
      <c r="B115" s="202"/>
      <c r="C115" s="143"/>
      <c r="D115" s="143"/>
      <c r="E115" s="143"/>
      <c r="F115" s="143"/>
      <c r="G115" s="143"/>
      <c r="AJ115" s="198"/>
      <c r="AK115" s="199"/>
      <c r="AR115" s="145"/>
      <c r="BF115" s="212">
        <v>5</v>
      </c>
      <c r="BG115" s="214">
        <f t="shared" si="30"/>
        <v>0</v>
      </c>
      <c r="BH115" s="214">
        <f t="shared" si="31"/>
        <v>0</v>
      </c>
      <c r="BI115" s="145"/>
    </row>
    <row r="116" spans="2:66" s="144" customFormat="1" ht="15" customHeight="1" thickBot="1">
      <c r="B116" s="201" t="s">
        <v>480</v>
      </c>
      <c r="C116" s="143"/>
      <c r="D116" s="143"/>
      <c r="E116" s="143"/>
      <c r="F116" s="143"/>
      <c r="G116" s="143"/>
      <c r="AJ116" s="198"/>
      <c r="AK116" s="199"/>
      <c r="AR116" s="145"/>
      <c r="BF116" s="222" t="s">
        <v>389</v>
      </c>
      <c r="BG116" s="219">
        <f>IF(SUM(BG111:BG115)=0,0, SUM(BG111:BG115))</f>
        <v>0</v>
      </c>
      <c r="BH116" s="229">
        <f>IF(SUM(BH111:BH115)=0,0, SUM(BH111:BH115))</f>
        <v>0</v>
      </c>
      <c r="BI116" s="225" t="s">
        <v>113</v>
      </c>
    </row>
    <row r="117" spans="2:66" s="144" customFormat="1" ht="28.35" customHeight="1" thickBot="1">
      <c r="B117" s="305" t="s">
        <v>475</v>
      </c>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6">
        <f>ROUNDDOWN(MIN(AH105,AH114),2)</f>
        <v>0</v>
      </c>
      <c r="AI117" s="306"/>
      <c r="AJ117" s="306"/>
      <c r="AK117" s="306"/>
      <c r="AL117" s="307"/>
      <c r="AM117" s="308" t="s">
        <v>113</v>
      </c>
      <c r="AN117" s="309"/>
      <c r="AO117" s="200"/>
      <c r="AP117" s="149"/>
      <c r="AQ117" s="149"/>
      <c r="AR117" s="149"/>
      <c r="AU117" s="149"/>
      <c r="AV117" s="149"/>
      <c r="AW117" s="149"/>
      <c r="AX117" s="150"/>
      <c r="BF117" s="230" t="s">
        <v>537</v>
      </c>
      <c r="BG117" s="236">
        <f>ROUNDDOWN(IF($BG116=0,0,ROUNDDOWN(MIN($AH105,$AH114),2)),2)</f>
        <v>0</v>
      </c>
      <c r="BH117" s="231">
        <f>ROUNDDOWN(IF($BH116&gt;0,$AH117,0),2)</f>
        <v>0</v>
      </c>
    </row>
    <row r="118" spans="2:66" s="144" customFormat="1" ht="28.35" customHeight="1">
      <c r="B118" s="305" t="s">
        <v>500</v>
      </c>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6">
        <f>ROUNDDOWN(BI107,2)</f>
        <v>0</v>
      </c>
      <c r="AI118" s="306"/>
      <c r="AJ118" s="306"/>
      <c r="AK118" s="306"/>
      <c r="AL118" s="307"/>
      <c r="AM118" s="308" t="s">
        <v>113</v>
      </c>
      <c r="AN118" s="309"/>
      <c r="AO118" s="200"/>
      <c r="AP118" s="149"/>
      <c r="AQ118" s="149"/>
      <c r="AR118" s="149"/>
      <c r="AU118" s="149"/>
      <c r="AV118" s="149"/>
      <c r="AW118" s="149"/>
      <c r="AX118" s="150"/>
      <c r="BG118" s="227" t="s">
        <v>538</v>
      </c>
      <c r="BH118" s="227" t="s">
        <v>539</v>
      </c>
      <c r="BI118" s="224"/>
      <c r="BJ118" s="224"/>
      <c r="BK118" s="224"/>
    </row>
    <row r="119" spans="2:66" s="144" customFormat="1" ht="28.35" customHeight="1">
      <c r="B119" s="305" t="s">
        <v>501</v>
      </c>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6">
        <f>ROUNDDOWN(BJ107,2)</f>
        <v>0</v>
      </c>
      <c r="AI119" s="306"/>
      <c r="AJ119" s="306"/>
      <c r="AK119" s="306"/>
      <c r="AL119" s="307"/>
      <c r="AM119" s="308" t="s">
        <v>113</v>
      </c>
      <c r="AN119" s="309"/>
      <c r="AO119" s="200"/>
      <c r="AP119" s="149"/>
      <c r="AQ119" s="149"/>
      <c r="AR119" s="149"/>
      <c r="AU119" s="149"/>
      <c r="AV119" s="149"/>
      <c r="AW119" s="149"/>
      <c r="AX119" s="150"/>
    </row>
    <row r="120" spans="2:66" s="144" customFormat="1" ht="28.35" customHeight="1">
      <c r="B120" s="305" t="s">
        <v>510</v>
      </c>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6">
        <f>ROUNDDOWN(BK107,2)</f>
        <v>0</v>
      </c>
      <c r="AI120" s="306"/>
      <c r="AJ120" s="306"/>
      <c r="AK120" s="306"/>
      <c r="AL120" s="307"/>
      <c r="AM120" s="308" t="s">
        <v>113</v>
      </c>
      <c r="AN120" s="309"/>
      <c r="AO120" s="200"/>
      <c r="AP120" s="149"/>
      <c r="AQ120" s="149"/>
      <c r="AR120" s="149"/>
      <c r="AU120" s="149"/>
      <c r="AV120" s="149"/>
      <c r="AW120" s="149"/>
      <c r="AX120" s="150"/>
    </row>
    <row r="121" spans="2:66" s="144" customFormat="1" ht="28.35" customHeight="1">
      <c r="B121" s="305" t="s">
        <v>545</v>
      </c>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6">
        <f>ROUNDDOWN(IF(SUM(BM107,BG117)=0,"0",SUM(BM107,BG117)),2)</f>
        <v>0</v>
      </c>
      <c r="AI121" s="306"/>
      <c r="AJ121" s="306"/>
      <c r="AK121" s="306"/>
      <c r="AL121" s="307"/>
      <c r="AM121" s="308" t="s">
        <v>113</v>
      </c>
      <c r="AN121" s="309"/>
      <c r="AO121" s="200"/>
      <c r="AP121" s="149"/>
      <c r="AQ121" s="149"/>
      <c r="AR121" s="149"/>
      <c r="AU121" s="149"/>
      <c r="AV121" s="149"/>
      <c r="AW121" s="149"/>
      <c r="AX121" s="150"/>
    </row>
    <row r="122" spans="2:66" s="144" customFormat="1" ht="28.35" customHeight="1">
      <c r="B122" s="305" t="s">
        <v>546</v>
      </c>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6">
        <f>ROUNDDOWN(BH117,2)</f>
        <v>0</v>
      </c>
      <c r="AI122" s="306"/>
      <c r="AJ122" s="306"/>
      <c r="AK122" s="306"/>
      <c r="AL122" s="307"/>
      <c r="AM122" s="308" t="s">
        <v>113</v>
      </c>
      <c r="AN122" s="309"/>
      <c r="AO122" s="200"/>
      <c r="AP122" s="149"/>
      <c r="AQ122" s="149"/>
      <c r="AR122" s="149"/>
      <c r="AU122" s="149"/>
      <c r="AV122" s="149"/>
      <c r="AW122" s="149"/>
      <c r="AX122" s="150"/>
    </row>
    <row r="123" spans="2:66" s="144" customFormat="1" ht="28.35" customHeight="1">
      <c r="B123" s="305" t="s">
        <v>547</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6">
        <f>ROUNDDOWN(BN107,2)</f>
        <v>0</v>
      </c>
      <c r="AI123" s="306"/>
      <c r="AJ123" s="306"/>
      <c r="AK123" s="306"/>
      <c r="AL123" s="307"/>
      <c r="AM123" s="308" t="s">
        <v>113</v>
      </c>
      <c r="AN123" s="309"/>
      <c r="AO123" s="200"/>
      <c r="AP123" s="149"/>
      <c r="AQ123" s="149"/>
      <c r="AR123" s="149"/>
      <c r="AU123" s="149"/>
      <c r="AV123" s="149"/>
      <c r="AW123" s="149"/>
      <c r="AX123" s="150"/>
    </row>
    <row r="124" spans="2:66" s="144" customFormat="1" ht="15" customHeight="1">
      <c r="C124" s="143"/>
      <c r="D124" s="143"/>
      <c r="E124" s="143"/>
      <c r="F124" s="143"/>
      <c r="G124" s="143"/>
      <c r="AC124" s="207"/>
      <c r="AD124" s="207"/>
      <c r="AE124" s="207"/>
      <c r="AF124" s="207"/>
      <c r="AG124" s="207"/>
      <c r="AH124" s="207"/>
      <c r="AI124" s="207"/>
      <c r="AJ124" s="198"/>
      <c r="AK124" s="199"/>
      <c r="AR124" s="145"/>
      <c r="BF124" s="226" t="s">
        <v>534</v>
      </c>
      <c r="BG124" s="8" t="s">
        <v>525</v>
      </c>
    </row>
    <row r="125" spans="2:66" s="144" customFormat="1" ht="15" customHeight="1">
      <c r="B125" s="201" t="s">
        <v>482</v>
      </c>
      <c r="C125" s="143"/>
      <c r="D125" s="143"/>
      <c r="E125" s="143"/>
      <c r="F125" s="143"/>
      <c r="G125" s="143"/>
      <c r="K125" s="144" t="s">
        <v>471</v>
      </c>
      <c r="AJ125" s="198"/>
      <c r="AK125" s="199"/>
      <c r="AO125" s="211" t="s">
        <v>515</v>
      </c>
      <c r="AR125" s="145"/>
      <c r="BF125" s="212"/>
      <c r="BG125" s="329" t="s">
        <v>573</v>
      </c>
      <c r="BH125" s="330"/>
      <c r="BI125" s="331"/>
      <c r="BJ125" s="218" t="s">
        <v>574</v>
      </c>
      <c r="BK125" s="220" t="s">
        <v>529</v>
      </c>
      <c r="BL125" s="299" t="s">
        <v>575</v>
      </c>
      <c r="BM125" s="299"/>
      <c r="BN125" s="244" t="s">
        <v>576</v>
      </c>
    </row>
    <row r="126" spans="2:66" s="144" customFormat="1" ht="28.35" customHeight="1">
      <c r="B126" s="334" t="s">
        <v>488</v>
      </c>
      <c r="C126" s="334"/>
      <c r="D126" s="334" t="s">
        <v>469</v>
      </c>
      <c r="E126" s="334"/>
      <c r="F126" s="334"/>
      <c r="G126" s="334"/>
      <c r="H126" s="334"/>
      <c r="I126" s="334"/>
      <c r="J126" s="334"/>
      <c r="K126" s="334" t="s">
        <v>470</v>
      </c>
      <c r="L126" s="334"/>
      <c r="M126" s="334"/>
      <c r="N126" s="334"/>
      <c r="O126" s="334"/>
      <c r="P126" s="334"/>
      <c r="Q126" s="334"/>
      <c r="R126" s="334"/>
      <c r="S126" s="334"/>
      <c r="T126" s="334" t="s">
        <v>152</v>
      </c>
      <c r="U126" s="334"/>
      <c r="V126" s="334"/>
      <c r="W126" s="334"/>
      <c r="X126" s="334"/>
      <c r="Y126" s="334"/>
      <c r="Z126" s="334"/>
      <c r="AA126" s="334" t="s">
        <v>153</v>
      </c>
      <c r="AB126" s="334"/>
      <c r="AC126" s="334"/>
      <c r="AD126" s="334"/>
      <c r="AE126" s="334"/>
      <c r="AF126" s="334"/>
      <c r="AG126" s="334"/>
      <c r="AH126" s="334" t="s">
        <v>154</v>
      </c>
      <c r="AI126" s="334"/>
      <c r="AJ126" s="334"/>
      <c r="AK126" s="334"/>
      <c r="AL126" s="334"/>
      <c r="AM126" s="334"/>
      <c r="AN126" s="334"/>
      <c r="AR126" s="145"/>
      <c r="BF126" s="212" t="s">
        <v>151</v>
      </c>
      <c r="BG126" s="243" t="str">
        <f>$BG$42</f>
        <v>建材一体型（屋根）</v>
      </c>
      <c r="BH126" s="243" t="str">
        <f>$BH$42</f>
        <v>建材一体型（屋根以外）</v>
      </c>
      <c r="BI126" s="243" t="str">
        <f>$BI$42</f>
        <v>防眩型（ガラスレス製品）</v>
      </c>
      <c r="BJ126" s="243" t="str">
        <f>$BJ$42</f>
        <v>軽量型（ガラスレス製品）</v>
      </c>
      <c r="BK126" s="243" t="str">
        <f>$BK$42</f>
        <v>小型（多角形、建材形）</v>
      </c>
      <c r="BL126" s="243" t="str">
        <f>$BL$42</f>
        <v>小型（方形）</v>
      </c>
      <c r="BM126" s="243" t="str">
        <f>$BM$42</f>
        <v>防眩型（ガラス製品）</v>
      </c>
      <c r="BN126" s="243" t="str">
        <f>$BN$42</f>
        <v>軽量型（ガラス製品）</v>
      </c>
    </row>
    <row r="127" spans="2:66" ht="28.35" customHeight="1">
      <c r="B127" s="334">
        <v>1</v>
      </c>
      <c r="C127" s="334"/>
      <c r="D127" s="310"/>
      <c r="E127" s="311"/>
      <c r="F127" s="311"/>
      <c r="G127" s="311"/>
      <c r="H127" s="311"/>
      <c r="I127" s="311"/>
      <c r="J127" s="312"/>
      <c r="K127" s="313"/>
      <c r="L127" s="314"/>
      <c r="M127" s="314"/>
      <c r="N127" s="314"/>
      <c r="O127" s="314"/>
      <c r="P127" s="314"/>
      <c r="Q127" s="314"/>
      <c r="R127" s="314"/>
      <c r="S127" s="315"/>
      <c r="T127" s="316"/>
      <c r="U127" s="317"/>
      <c r="V127" s="317"/>
      <c r="W127" s="317"/>
      <c r="X127" s="317"/>
      <c r="Y127" s="203" t="s">
        <v>155</v>
      </c>
      <c r="Z127" s="195" t="s">
        <v>156</v>
      </c>
      <c r="AA127" s="325"/>
      <c r="AB127" s="326"/>
      <c r="AC127" s="326"/>
      <c r="AD127" s="326"/>
      <c r="AE127" s="326"/>
      <c r="AF127" s="355" t="s">
        <v>157</v>
      </c>
      <c r="AG127" s="323"/>
      <c r="AH127" s="364">
        <f>T127*AA127</f>
        <v>0</v>
      </c>
      <c r="AI127" s="365"/>
      <c r="AJ127" s="365"/>
      <c r="AK127" s="365"/>
      <c r="AL127" s="365"/>
      <c r="AM127" s="323" t="s">
        <v>155</v>
      </c>
      <c r="AN127" s="324"/>
      <c r="AO127" s="130"/>
      <c r="AP127" s="130"/>
      <c r="AQ127" s="130"/>
      <c r="AR127" s="130"/>
      <c r="BB127" s="144"/>
      <c r="BF127" s="213">
        <v>1</v>
      </c>
      <c r="BG127" s="214">
        <f>IF($D127=$BG$42,$AH127,0)</f>
        <v>0</v>
      </c>
      <c r="BH127" s="214">
        <f>IF($D127=$BH$42,$AH127,0)</f>
        <v>0</v>
      </c>
      <c r="BI127" s="214">
        <f>IF($D127=$BI$42,$AH127,0)</f>
        <v>0</v>
      </c>
      <c r="BJ127" s="214">
        <f>IF($D127=$BJ$42,$AH127,0)</f>
        <v>0</v>
      </c>
      <c r="BK127" s="238">
        <f>IF($D127=$BK$42,$AH127,0)</f>
        <v>0</v>
      </c>
      <c r="BL127" s="238">
        <f>IF($D127=$BL$42,$AH127,0)</f>
        <v>0</v>
      </c>
      <c r="BM127" s="238">
        <f>IF($D127=$BM$42,$AH127,0)</f>
        <v>0</v>
      </c>
      <c r="BN127" s="214">
        <f>IF($D127=$BN$42,$AH127,0)</f>
        <v>0</v>
      </c>
    </row>
    <row r="128" spans="2:66" ht="28.35" customHeight="1">
      <c r="B128" s="334">
        <v>2</v>
      </c>
      <c r="C128" s="334"/>
      <c r="D128" s="310"/>
      <c r="E128" s="311"/>
      <c r="F128" s="311"/>
      <c r="G128" s="311"/>
      <c r="H128" s="311"/>
      <c r="I128" s="311"/>
      <c r="J128" s="312"/>
      <c r="K128" s="313"/>
      <c r="L128" s="314"/>
      <c r="M128" s="314"/>
      <c r="N128" s="314"/>
      <c r="O128" s="314"/>
      <c r="P128" s="314"/>
      <c r="Q128" s="314"/>
      <c r="R128" s="314"/>
      <c r="S128" s="315"/>
      <c r="T128" s="316"/>
      <c r="U128" s="317"/>
      <c r="V128" s="317"/>
      <c r="W128" s="317"/>
      <c r="X128" s="317"/>
      <c r="Y128" s="196" t="s">
        <v>155</v>
      </c>
      <c r="Z128" s="191" t="s">
        <v>156</v>
      </c>
      <c r="AA128" s="325"/>
      <c r="AB128" s="326"/>
      <c r="AC128" s="326"/>
      <c r="AD128" s="326"/>
      <c r="AE128" s="326"/>
      <c r="AF128" s="318" t="s">
        <v>157</v>
      </c>
      <c r="AG128" s="320"/>
      <c r="AH128" s="364">
        <f>T128*AA128</f>
        <v>0</v>
      </c>
      <c r="AI128" s="365"/>
      <c r="AJ128" s="365"/>
      <c r="AK128" s="365"/>
      <c r="AL128" s="365"/>
      <c r="AM128" s="320" t="s">
        <v>155</v>
      </c>
      <c r="AN128" s="327"/>
      <c r="AO128" s="130"/>
      <c r="AP128" s="130"/>
      <c r="AQ128" s="130"/>
      <c r="AR128" s="130"/>
      <c r="BB128" s="144"/>
      <c r="BF128" s="213">
        <v>2</v>
      </c>
      <c r="BG128" s="214">
        <f t="shared" ref="BG128:BG131" si="32">IF($D128=$BG$42,$AH128,0)</f>
        <v>0</v>
      </c>
      <c r="BH128" s="214">
        <f t="shared" ref="BH128:BH131" si="33">IF($D128=$BH$42,$AH128,0)</f>
        <v>0</v>
      </c>
      <c r="BI128" s="214">
        <f t="shared" ref="BI128:BI131" si="34">IF($D128=$BI$42,$AH128,0)</f>
        <v>0</v>
      </c>
      <c r="BJ128" s="214">
        <f>IF($D128=$BJ$42,$AH128,0)</f>
        <v>0</v>
      </c>
      <c r="BK128" s="238">
        <f t="shared" ref="BK128:BK131" si="35">IF($D128=$BK$42,$AH128,0)</f>
        <v>0</v>
      </c>
      <c r="BL128" s="238">
        <f t="shared" ref="BL128:BL131" si="36">IF($D128=$BL$42,$AH128,0)</f>
        <v>0</v>
      </c>
      <c r="BM128" s="238">
        <f t="shared" ref="BM128:BM131" si="37">IF($D128=$BM$42,$AH128,0)</f>
        <v>0</v>
      </c>
      <c r="BN128" s="214">
        <f t="shared" ref="BN128:BN131" si="38">IF($D128=$BN$42,$AH128,0)</f>
        <v>0</v>
      </c>
    </row>
    <row r="129" spans="2:67" s="144" customFormat="1" ht="28.35" customHeight="1">
      <c r="B129" s="334">
        <v>3</v>
      </c>
      <c r="C129" s="334"/>
      <c r="D129" s="310"/>
      <c r="E129" s="311"/>
      <c r="F129" s="311"/>
      <c r="G129" s="311"/>
      <c r="H129" s="311"/>
      <c r="I129" s="311"/>
      <c r="J129" s="312"/>
      <c r="K129" s="313"/>
      <c r="L129" s="314"/>
      <c r="M129" s="314"/>
      <c r="N129" s="314"/>
      <c r="O129" s="314"/>
      <c r="P129" s="314"/>
      <c r="Q129" s="314"/>
      <c r="R129" s="314"/>
      <c r="S129" s="315"/>
      <c r="T129" s="316"/>
      <c r="U129" s="317"/>
      <c r="V129" s="317"/>
      <c r="W129" s="317"/>
      <c r="X129" s="317"/>
      <c r="Y129" s="196" t="s">
        <v>155</v>
      </c>
      <c r="Z129" s="191" t="s">
        <v>156</v>
      </c>
      <c r="AA129" s="325"/>
      <c r="AB129" s="326"/>
      <c r="AC129" s="326"/>
      <c r="AD129" s="326"/>
      <c r="AE129" s="326"/>
      <c r="AF129" s="318" t="s">
        <v>157</v>
      </c>
      <c r="AG129" s="320"/>
      <c r="AH129" s="364">
        <f>T129*AA129</f>
        <v>0</v>
      </c>
      <c r="AI129" s="365"/>
      <c r="AJ129" s="365"/>
      <c r="AK129" s="365"/>
      <c r="AL129" s="365"/>
      <c r="AM129" s="320" t="s">
        <v>155</v>
      </c>
      <c r="AN129" s="327"/>
      <c r="AO129" s="148"/>
      <c r="AP129" s="148"/>
      <c r="AQ129" s="148"/>
      <c r="BF129" s="212">
        <v>3</v>
      </c>
      <c r="BG129" s="214">
        <f t="shared" si="32"/>
        <v>0</v>
      </c>
      <c r="BH129" s="214">
        <f t="shared" si="33"/>
        <v>0</v>
      </c>
      <c r="BI129" s="214">
        <f t="shared" si="34"/>
        <v>0</v>
      </c>
      <c r="BJ129" s="214">
        <f>IF($D129=$BJ$42,$AH129,0)</f>
        <v>0</v>
      </c>
      <c r="BK129" s="238">
        <f t="shared" si="35"/>
        <v>0</v>
      </c>
      <c r="BL129" s="238">
        <f t="shared" si="36"/>
        <v>0</v>
      </c>
      <c r="BM129" s="238">
        <f t="shared" si="37"/>
        <v>0</v>
      </c>
      <c r="BN129" s="214">
        <f>IF($D129=$BN$42,$AH129,0)</f>
        <v>0</v>
      </c>
    </row>
    <row r="130" spans="2:67" s="144" customFormat="1" ht="28.35" customHeight="1">
      <c r="B130" s="305">
        <v>4</v>
      </c>
      <c r="C130" s="305"/>
      <c r="D130" s="310"/>
      <c r="E130" s="311"/>
      <c r="F130" s="311"/>
      <c r="G130" s="311"/>
      <c r="H130" s="311"/>
      <c r="I130" s="311"/>
      <c r="J130" s="312"/>
      <c r="K130" s="313"/>
      <c r="L130" s="314"/>
      <c r="M130" s="314"/>
      <c r="N130" s="314"/>
      <c r="O130" s="314"/>
      <c r="P130" s="314"/>
      <c r="Q130" s="314"/>
      <c r="R130" s="314"/>
      <c r="S130" s="315"/>
      <c r="T130" s="316"/>
      <c r="U130" s="317"/>
      <c r="V130" s="317"/>
      <c r="W130" s="317"/>
      <c r="X130" s="317"/>
      <c r="Y130" s="196" t="s">
        <v>155</v>
      </c>
      <c r="Z130" s="191" t="s">
        <v>156</v>
      </c>
      <c r="AA130" s="325"/>
      <c r="AB130" s="326"/>
      <c r="AC130" s="326"/>
      <c r="AD130" s="326"/>
      <c r="AE130" s="326"/>
      <c r="AF130" s="318" t="s">
        <v>157</v>
      </c>
      <c r="AG130" s="320"/>
      <c r="AH130" s="364">
        <f>T130*AA130</f>
        <v>0</v>
      </c>
      <c r="AI130" s="365"/>
      <c r="AJ130" s="365"/>
      <c r="AK130" s="365"/>
      <c r="AL130" s="365"/>
      <c r="AM130" s="320" t="s">
        <v>155</v>
      </c>
      <c r="AN130" s="327"/>
      <c r="AO130" s="148"/>
      <c r="AP130" s="148"/>
      <c r="AQ130" s="148"/>
      <c r="BF130" s="212">
        <v>4</v>
      </c>
      <c r="BG130" s="214">
        <f t="shared" si="32"/>
        <v>0</v>
      </c>
      <c r="BH130" s="214">
        <f t="shared" si="33"/>
        <v>0</v>
      </c>
      <c r="BI130" s="214">
        <f t="shared" si="34"/>
        <v>0</v>
      </c>
      <c r="BJ130" s="214">
        <f t="shared" ref="BJ130:BJ131" si="39">IF($D130=$BJ$42,$AH130,0)</f>
        <v>0</v>
      </c>
      <c r="BK130" s="238">
        <f t="shared" si="35"/>
        <v>0</v>
      </c>
      <c r="BL130" s="238">
        <f t="shared" si="36"/>
        <v>0</v>
      </c>
      <c r="BM130" s="238">
        <f t="shared" si="37"/>
        <v>0</v>
      </c>
      <c r="BN130" s="214">
        <f t="shared" si="38"/>
        <v>0</v>
      </c>
    </row>
    <row r="131" spans="2:67" s="144" customFormat="1" ht="28.35" customHeight="1">
      <c r="B131" s="305">
        <v>5</v>
      </c>
      <c r="C131" s="305"/>
      <c r="D131" s="310"/>
      <c r="E131" s="311"/>
      <c r="F131" s="311"/>
      <c r="G131" s="311"/>
      <c r="H131" s="311"/>
      <c r="I131" s="311"/>
      <c r="J131" s="312"/>
      <c r="K131" s="313"/>
      <c r="L131" s="314"/>
      <c r="M131" s="314"/>
      <c r="N131" s="314"/>
      <c r="O131" s="314"/>
      <c r="P131" s="314"/>
      <c r="Q131" s="314"/>
      <c r="R131" s="314"/>
      <c r="S131" s="315"/>
      <c r="T131" s="316"/>
      <c r="U131" s="317"/>
      <c r="V131" s="317"/>
      <c r="W131" s="317"/>
      <c r="X131" s="317"/>
      <c r="Y131" s="196" t="s">
        <v>155</v>
      </c>
      <c r="Z131" s="191" t="s">
        <v>156</v>
      </c>
      <c r="AA131" s="316"/>
      <c r="AB131" s="317"/>
      <c r="AC131" s="317"/>
      <c r="AD131" s="317"/>
      <c r="AE131" s="317"/>
      <c r="AF131" s="318" t="s">
        <v>157</v>
      </c>
      <c r="AG131" s="320"/>
      <c r="AH131" s="364">
        <f>T131*AA131</f>
        <v>0</v>
      </c>
      <c r="AI131" s="365"/>
      <c r="AJ131" s="365"/>
      <c r="AK131" s="365"/>
      <c r="AL131" s="365"/>
      <c r="AM131" s="320" t="s">
        <v>155</v>
      </c>
      <c r="AN131" s="327"/>
      <c r="BF131" s="212">
        <v>5</v>
      </c>
      <c r="BG131" s="214">
        <f t="shared" si="32"/>
        <v>0</v>
      </c>
      <c r="BH131" s="214">
        <f t="shared" si="33"/>
        <v>0</v>
      </c>
      <c r="BI131" s="214">
        <f t="shared" si="34"/>
        <v>0</v>
      </c>
      <c r="BJ131" s="214">
        <f t="shared" si="39"/>
        <v>0</v>
      </c>
      <c r="BK131" s="238">
        <f t="shared" si="35"/>
        <v>0</v>
      </c>
      <c r="BL131" s="238">
        <f t="shared" si="36"/>
        <v>0</v>
      </c>
      <c r="BM131" s="238">
        <f t="shared" si="37"/>
        <v>0</v>
      </c>
      <c r="BN131" s="214">
        <f t="shared" si="38"/>
        <v>0</v>
      </c>
    </row>
    <row r="132" spans="2:67" s="144" customFormat="1" ht="28.35" customHeight="1">
      <c r="B132" s="334" t="s">
        <v>158</v>
      </c>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66">
        <f>SUM(AH127:AL131)</f>
        <v>0</v>
      </c>
      <c r="AI132" s="366"/>
      <c r="AJ132" s="366"/>
      <c r="AK132" s="366"/>
      <c r="AL132" s="367"/>
      <c r="AM132" s="320" t="s">
        <v>155</v>
      </c>
      <c r="AN132" s="327"/>
      <c r="BF132" s="212" t="s">
        <v>389</v>
      </c>
      <c r="BG132" s="216">
        <f>IF(SUM(BG127:BG131)=0, 0, SUM(BG127:BG131))</f>
        <v>0</v>
      </c>
      <c r="BH132" s="216">
        <f>IF(SUM(BH127:BH131)=0, 0, SUM(BH127:BH131))</f>
        <v>0</v>
      </c>
      <c r="BI132" s="217">
        <f>IF(SUM(BI127:BI131)=0, 0, SUM(BI127:BI131))</f>
        <v>0</v>
      </c>
      <c r="BJ132" s="219">
        <f>IF(SUM(BJ127:BJ131)=0,0, SUM(BJ127:BJ131))</f>
        <v>0</v>
      </c>
      <c r="BK132" s="239">
        <f>IF(SUM(BK127:BK131)=0,0, SUM(BK127:BK131))</f>
        <v>0</v>
      </c>
      <c r="BL132" s="245">
        <f>IF(SUM(BL127:BL131)=0,0, SUM(BL127:BL131))</f>
        <v>0</v>
      </c>
      <c r="BM132" s="245">
        <f>IF(SUM(BM127:BM131)=0,0, SUM(BM127:BM131))</f>
        <v>0</v>
      </c>
      <c r="BN132" s="244">
        <f>IF(SUM(BN127:BN131)=0,0, SUM(BN127:BN131))</f>
        <v>0</v>
      </c>
      <c r="BO132" s="144" t="s">
        <v>526</v>
      </c>
    </row>
    <row r="133" spans="2:67" s="144" customFormat="1" ht="28.35" customHeight="1">
      <c r="B133" s="334" t="s">
        <v>159</v>
      </c>
      <c r="C133" s="334"/>
      <c r="D133" s="334"/>
      <c r="E133" s="334"/>
      <c r="F133" s="334"/>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62">
        <f>AH132/1000</f>
        <v>0</v>
      </c>
      <c r="AI133" s="362"/>
      <c r="AJ133" s="362"/>
      <c r="AK133" s="362"/>
      <c r="AL133" s="363"/>
      <c r="AM133" s="320" t="s">
        <v>113</v>
      </c>
      <c r="AN133" s="327"/>
      <c r="BF133" s="221" t="s">
        <v>524</v>
      </c>
      <c r="BG133" s="221"/>
      <c r="BH133" s="222"/>
      <c r="BI133" s="217">
        <f>IF(SUM(BG132:BI132)=0,0, SUM(BG132:BI132))</f>
        <v>0</v>
      </c>
      <c r="BJ133" s="219">
        <f>BJ132</f>
        <v>0</v>
      </c>
      <c r="BK133" s="239">
        <f>BK132</f>
        <v>0</v>
      </c>
      <c r="BL133" s="212"/>
      <c r="BM133" s="245">
        <f>IF(SUM(BL132:BM132)=0,0, SUM(BL132:BM132))</f>
        <v>0</v>
      </c>
      <c r="BN133" s="244">
        <f>BN132</f>
        <v>0</v>
      </c>
      <c r="BO133" s="144" t="s">
        <v>526</v>
      </c>
    </row>
    <row r="134" spans="2:67" s="144" customFormat="1" ht="15" customHeight="1" thickBot="1">
      <c r="B134" s="202"/>
      <c r="C134" s="143"/>
      <c r="D134" s="143"/>
      <c r="E134" s="143"/>
      <c r="F134" s="143"/>
      <c r="G134" s="143"/>
      <c r="AJ134" s="198"/>
      <c r="AK134" s="199"/>
      <c r="AR134" s="145"/>
      <c r="BF134" s="221" t="s">
        <v>527</v>
      </c>
      <c r="BG134" s="221"/>
      <c r="BH134" s="221"/>
      <c r="BI134" s="217">
        <f>IF($BI133=0,0,$BI133/1000)</f>
        <v>0</v>
      </c>
      <c r="BJ134" s="219">
        <f>IF($BJ133=0,0,$BJ133/1000)</f>
        <v>0</v>
      </c>
      <c r="BK134" s="239">
        <f>IF($BK133=0,0,$BK133/1000)</f>
        <v>0</v>
      </c>
      <c r="BL134" s="221"/>
      <c r="BM134" s="246">
        <f>IF(BM133=0,0,$BM133/1000)</f>
        <v>0</v>
      </c>
      <c r="BN134" s="247">
        <f>IF($BN133=0,0,$BN133/1000)</f>
        <v>0</v>
      </c>
      <c r="BO134" s="144" t="s">
        <v>113</v>
      </c>
    </row>
    <row r="135" spans="2:67" s="144" customFormat="1" ht="15" customHeight="1" thickBot="1">
      <c r="B135" s="201" t="s">
        <v>483</v>
      </c>
      <c r="C135" s="143"/>
      <c r="D135" s="143"/>
      <c r="E135" s="143"/>
      <c r="F135" s="143"/>
      <c r="G135" s="143"/>
      <c r="K135" s="144" t="s">
        <v>471</v>
      </c>
      <c r="AJ135" s="198"/>
      <c r="AK135" s="199"/>
      <c r="AR135" s="145"/>
      <c r="BF135" s="230" t="s">
        <v>537</v>
      </c>
      <c r="BG135" s="234"/>
      <c r="BH135" s="235"/>
      <c r="BI135" s="232">
        <f>IFERROR(ROUNDDOWN(IF($BI134*$AH145/$AH133=0,0,$BI134*$AH145/$AH133),2),0)</f>
        <v>0</v>
      </c>
      <c r="BJ135" s="233">
        <f>IFERROR(ROUNDDOWN(IF($BJ134*$AH145/$AH133=0,0,$BJ134*$AH145/$AH133),2),0)</f>
        <v>0</v>
      </c>
      <c r="BK135" s="240">
        <f>IFERROR(ROUNDDOWN(IF($BK134*$AH145/$AH133=0,0,$BK134*$AH145/$AH133),2),0)</f>
        <v>0</v>
      </c>
      <c r="BL135" s="230"/>
      <c r="BM135" s="248">
        <f>IFERROR(ROUNDDOWN(IF($BM134*$AH145/$AH133=0,0,$BM134*$AH145/$AH133),2),0)</f>
        <v>0</v>
      </c>
      <c r="BN135" s="249">
        <f>IFERROR(ROUNDDOWN(IF($BN134*$AH145/$AH133=0,0,$BN134*$AH145/$AH133),2),0)</f>
        <v>0</v>
      </c>
      <c r="BO135" s="144" t="s">
        <v>113</v>
      </c>
    </row>
    <row r="136" spans="2:67" s="144" customFormat="1" ht="30" customHeight="1">
      <c r="B136" s="334"/>
      <c r="C136" s="334"/>
      <c r="D136" s="334" t="s">
        <v>469</v>
      </c>
      <c r="E136" s="334"/>
      <c r="F136" s="334"/>
      <c r="G136" s="334"/>
      <c r="H136" s="334"/>
      <c r="I136" s="334"/>
      <c r="J136" s="334"/>
      <c r="K136" s="334" t="s">
        <v>470</v>
      </c>
      <c r="L136" s="334"/>
      <c r="M136" s="334"/>
      <c r="N136" s="334"/>
      <c r="O136" s="334"/>
      <c r="P136" s="334"/>
      <c r="Q136" s="334"/>
      <c r="R136" s="334"/>
      <c r="S136" s="334"/>
      <c r="T136" s="334" t="s">
        <v>489</v>
      </c>
      <c r="U136" s="334"/>
      <c r="V136" s="334"/>
      <c r="W136" s="334"/>
      <c r="X136" s="334"/>
      <c r="Y136" s="334"/>
      <c r="Z136" s="334"/>
      <c r="AA136" s="334" t="s">
        <v>161</v>
      </c>
      <c r="AB136" s="334"/>
      <c r="AC136" s="334"/>
      <c r="AD136" s="334"/>
      <c r="AE136" s="334"/>
      <c r="AF136" s="334"/>
      <c r="AG136" s="334"/>
      <c r="AH136" s="334" t="s">
        <v>154</v>
      </c>
      <c r="AI136" s="334"/>
      <c r="AJ136" s="334"/>
      <c r="AK136" s="334"/>
      <c r="AL136" s="334"/>
      <c r="AM136" s="334"/>
      <c r="AN136" s="334"/>
      <c r="AR136" s="145"/>
      <c r="BF136" s="226" t="s">
        <v>582</v>
      </c>
      <c r="BG136" s="8" t="s">
        <v>528</v>
      </c>
    </row>
    <row r="137" spans="2:67" s="144" customFormat="1" ht="30" customHeight="1">
      <c r="B137" s="334">
        <v>1</v>
      </c>
      <c r="C137" s="334"/>
      <c r="D137" s="310"/>
      <c r="E137" s="311"/>
      <c r="F137" s="311"/>
      <c r="G137" s="311"/>
      <c r="H137" s="311"/>
      <c r="I137" s="311"/>
      <c r="J137" s="312"/>
      <c r="K137" s="313"/>
      <c r="L137" s="314"/>
      <c r="M137" s="314"/>
      <c r="N137" s="314"/>
      <c r="O137" s="314"/>
      <c r="P137" s="314"/>
      <c r="Q137" s="314"/>
      <c r="R137" s="314"/>
      <c r="S137" s="315"/>
      <c r="T137" s="316"/>
      <c r="U137" s="317"/>
      <c r="V137" s="317"/>
      <c r="W137" s="317"/>
      <c r="X137" s="318" t="s">
        <v>113</v>
      </c>
      <c r="Y137" s="319"/>
      <c r="Z137" s="195" t="s">
        <v>156</v>
      </c>
      <c r="AA137" s="325"/>
      <c r="AB137" s="326"/>
      <c r="AC137" s="326"/>
      <c r="AD137" s="326"/>
      <c r="AE137" s="326"/>
      <c r="AF137" s="355" t="s">
        <v>162</v>
      </c>
      <c r="AG137" s="323"/>
      <c r="AH137" s="332">
        <f>T137*AA137</f>
        <v>0</v>
      </c>
      <c r="AI137" s="333"/>
      <c r="AJ137" s="333"/>
      <c r="AK137" s="333"/>
      <c r="AL137" s="333"/>
      <c r="AM137" s="323" t="s">
        <v>113</v>
      </c>
      <c r="AN137" s="324"/>
      <c r="AR137" s="145"/>
      <c r="BF137" s="212"/>
      <c r="BG137" s="218" t="s">
        <v>577</v>
      </c>
      <c r="BH137" s="223" t="s">
        <v>578</v>
      </c>
    </row>
    <row r="138" spans="2:67" s="144" customFormat="1" ht="30" customHeight="1">
      <c r="B138" s="334">
        <v>2</v>
      </c>
      <c r="C138" s="334"/>
      <c r="D138" s="310"/>
      <c r="E138" s="311"/>
      <c r="F138" s="311"/>
      <c r="G138" s="311"/>
      <c r="H138" s="311"/>
      <c r="I138" s="311"/>
      <c r="J138" s="312"/>
      <c r="K138" s="313"/>
      <c r="L138" s="314"/>
      <c r="M138" s="314"/>
      <c r="N138" s="314"/>
      <c r="O138" s="314"/>
      <c r="P138" s="314"/>
      <c r="Q138" s="314"/>
      <c r="R138" s="314"/>
      <c r="S138" s="315"/>
      <c r="T138" s="316"/>
      <c r="U138" s="317"/>
      <c r="V138" s="317"/>
      <c r="W138" s="317"/>
      <c r="X138" s="318" t="s">
        <v>113</v>
      </c>
      <c r="Y138" s="319"/>
      <c r="Z138" s="191" t="s">
        <v>156</v>
      </c>
      <c r="AA138" s="325"/>
      <c r="AB138" s="326"/>
      <c r="AC138" s="326"/>
      <c r="AD138" s="326"/>
      <c r="AE138" s="326"/>
      <c r="AF138" s="318" t="s">
        <v>162</v>
      </c>
      <c r="AG138" s="320"/>
      <c r="AH138" s="332">
        <f>T138*AA138</f>
        <v>0</v>
      </c>
      <c r="AI138" s="333"/>
      <c r="AJ138" s="333"/>
      <c r="AK138" s="333"/>
      <c r="AL138" s="333"/>
      <c r="AM138" s="323" t="s">
        <v>113</v>
      </c>
      <c r="AN138" s="324"/>
      <c r="AR138" s="145"/>
      <c r="BF138" s="212" t="s">
        <v>151</v>
      </c>
      <c r="BG138" s="215" t="s">
        <v>530</v>
      </c>
      <c r="BH138" s="215" t="s">
        <v>531</v>
      </c>
      <c r="BI138" s="160"/>
    </row>
    <row r="139" spans="2:67" s="144" customFormat="1" ht="30" customHeight="1">
      <c r="B139" s="334">
        <v>3</v>
      </c>
      <c r="C139" s="334"/>
      <c r="D139" s="310"/>
      <c r="E139" s="311"/>
      <c r="F139" s="311"/>
      <c r="G139" s="311"/>
      <c r="H139" s="311"/>
      <c r="I139" s="311"/>
      <c r="J139" s="312"/>
      <c r="K139" s="313"/>
      <c r="L139" s="314"/>
      <c r="M139" s="314"/>
      <c r="N139" s="314"/>
      <c r="O139" s="314"/>
      <c r="P139" s="314"/>
      <c r="Q139" s="314"/>
      <c r="R139" s="314"/>
      <c r="S139" s="315"/>
      <c r="T139" s="316"/>
      <c r="U139" s="317"/>
      <c r="V139" s="317"/>
      <c r="W139" s="317"/>
      <c r="X139" s="318" t="s">
        <v>113</v>
      </c>
      <c r="Y139" s="319"/>
      <c r="Z139" s="191" t="s">
        <v>156</v>
      </c>
      <c r="AA139" s="325"/>
      <c r="AB139" s="326"/>
      <c r="AC139" s="326"/>
      <c r="AD139" s="326"/>
      <c r="AE139" s="326"/>
      <c r="AF139" s="318" t="s">
        <v>162</v>
      </c>
      <c r="AG139" s="320"/>
      <c r="AH139" s="332">
        <f>T139*AA139</f>
        <v>0</v>
      </c>
      <c r="AI139" s="333"/>
      <c r="AJ139" s="333"/>
      <c r="AK139" s="333"/>
      <c r="AL139" s="333"/>
      <c r="AM139" s="323" t="s">
        <v>113</v>
      </c>
      <c r="AN139" s="324"/>
      <c r="AR139" s="145"/>
      <c r="BF139" s="213">
        <v>1</v>
      </c>
      <c r="BG139" s="214">
        <f>IF($D137="PV出力最適化（直流電力変換装置以外）",$AH137,0)</f>
        <v>0</v>
      </c>
      <c r="BH139" s="214">
        <f>IF($D137="PV出力最適化（直流電力変換装置）",$AA137,0)</f>
        <v>0</v>
      </c>
      <c r="BI139" s="145"/>
    </row>
    <row r="140" spans="2:67" s="144" customFormat="1" ht="30" customHeight="1">
      <c r="B140" s="305">
        <v>4</v>
      </c>
      <c r="C140" s="305"/>
      <c r="D140" s="310"/>
      <c r="E140" s="311"/>
      <c r="F140" s="311"/>
      <c r="G140" s="311"/>
      <c r="H140" s="311"/>
      <c r="I140" s="311"/>
      <c r="J140" s="312"/>
      <c r="K140" s="313"/>
      <c r="L140" s="314"/>
      <c r="M140" s="314"/>
      <c r="N140" s="314"/>
      <c r="O140" s="314"/>
      <c r="P140" s="314"/>
      <c r="Q140" s="314"/>
      <c r="R140" s="314"/>
      <c r="S140" s="315"/>
      <c r="T140" s="316"/>
      <c r="U140" s="317"/>
      <c r="V140" s="317"/>
      <c r="W140" s="317"/>
      <c r="X140" s="318" t="s">
        <v>113</v>
      </c>
      <c r="Y140" s="319"/>
      <c r="Z140" s="191" t="s">
        <v>156</v>
      </c>
      <c r="AA140" s="325"/>
      <c r="AB140" s="326"/>
      <c r="AC140" s="326"/>
      <c r="AD140" s="326"/>
      <c r="AE140" s="326"/>
      <c r="AF140" s="318" t="s">
        <v>162</v>
      </c>
      <c r="AG140" s="320"/>
      <c r="AH140" s="332">
        <f>T140*AA140</f>
        <v>0</v>
      </c>
      <c r="AI140" s="333"/>
      <c r="AJ140" s="333"/>
      <c r="AK140" s="333"/>
      <c r="AL140" s="333"/>
      <c r="AM140" s="323" t="s">
        <v>113</v>
      </c>
      <c r="AN140" s="324"/>
      <c r="AR140" s="145"/>
      <c r="BF140" s="213">
        <v>2</v>
      </c>
      <c r="BG140" s="214">
        <f t="shared" ref="BG140:BG143" si="40">IF($D138="PV出力最適化（直流電力変換装置以外）",$AH138,0)</f>
        <v>0</v>
      </c>
      <c r="BH140" s="214">
        <f t="shared" ref="BH140:BH143" si="41">IF($D138="PV出力最適化（直流電力変換装置）",$AA138,0)</f>
        <v>0</v>
      </c>
      <c r="BI140" s="145"/>
    </row>
    <row r="141" spans="2:67" s="144" customFormat="1" ht="30" customHeight="1">
      <c r="B141" s="305">
        <v>5</v>
      </c>
      <c r="C141" s="305"/>
      <c r="D141" s="310"/>
      <c r="E141" s="311"/>
      <c r="F141" s="311"/>
      <c r="G141" s="311"/>
      <c r="H141" s="311"/>
      <c r="I141" s="311"/>
      <c r="J141" s="312"/>
      <c r="K141" s="313"/>
      <c r="L141" s="314"/>
      <c r="M141" s="314"/>
      <c r="N141" s="314"/>
      <c r="O141" s="314"/>
      <c r="P141" s="314"/>
      <c r="Q141" s="314"/>
      <c r="R141" s="314"/>
      <c r="S141" s="315"/>
      <c r="T141" s="316"/>
      <c r="U141" s="317"/>
      <c r="V141" s="317"/>
      <c r="W141" s="317"/>
      <c r="X141" s="318" t="s">
        <v>113</v>
      </c>
      <c r="Y141" s="319"/>
      <c r="Z141" s="191" t="s">
        <v>156</v>
      </c>
      <c r="AA141" s="316"/>
      <c r="AB141" s="317"/>
      <c r="AC141" s="317"/>
      <c r="AD141" s="317"/>
      <c r="AE141" s="317"/>
      <c r="AF141" s="318" t="s">
        <v>162</v>
      </c>
      <c r="AG141" s="320"/>
      <c r="AH141" s="332">
        <f>T141*AA141</f>
        <v>0</v>
      </c>
      <c r="AI141" s="333"/>
      <c r="AJ141" s="333"/>
      <c r="AK141" s="333"/>
      <c r="AL141" s="333"/>
      <c r="AM141" s="323" t="s">
        <v>113</v>
      </c>
      <c r="AN141" s="324"/>
      <c r="AR141" s="145"/>
      <c r="BF141" s="212">
        <v>3</v>
      </c>
      <c r="BG141" s="214">
        <f t="shared" si="40"/>
        <v>0</v>
      </c>
      <c r="BH141" s="214">
        <f t="shared" si="41"/>
        <v>0</v>
      </c>
      <c r="BI141" s="145"/>
    </row>
    <row r="142" spans="2:67" s="144" customFormat="1" ht="28.35" customHeight="1">
      <c r="B142" s="334" t="s">
        <v>490</v>
      </c>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5">
        <f>SUM(AH137:AL141)</f>
        <v>0</v>
      </c>
      <c r="AI142" s="335"/>
      <c r="AJ142" s="335"/>
      <c r="AK142" s="335"/>
      <c r="AL142" s="336"/>
      <c r="AM142" s="320" t="s">
        <v>113</v>
      </c>
      <c r="AN142" s="327"/>
      <c r="AU142" s="149"/>
      <c r="AV142" s="149"/>
      <c r="AW142" s="149"/>
      <c r="AX142" s="150"/>
      <c r="BF142" s="212">
        <v>4</v>
      </c>
      <c r="BG142" s="214">
        <f t="shared" si="40"/>
        <v>0</v>
      </c>
      <c r="BH142" s="214">
        <f t="shared" si="41"/>
        <v>0</v>
      </c>
      <c r="BI142" s="145"/>
    </row>
    <row r="143" spans="2:67" s="144" customFormat="1" ht="15" customHeight="1">
      <c r="B143" s="202"/>
      <c r="C143" s="143"/>
      <c r="D143" s="143"/>
      <c r="E143" s="143"/>
      <c r="F143" s="143"/>
      <c r="G143" s="143"/>
      <c r="AJ143" s="198"/>
      <c r="AK143" s="199"/>
      <c r="AR143" s="145"/>
      <c r="BF143" s="212">
        <v>5</v>
      </c>
      <c r="BG143" s="214">
        <f t="shared" si="40"/>
        <v>0</v>
      </c>
      <c r="BH143" s="214">
        <f t="shared" si="41"/>
        <v>0</v>
      </c>
      <c r="BI143" s="145"/>
    </row>
    <row r="144" spans="2:67" s="144" customFormat="1" ht="15" customHeight="1" thickBot="1">
      <c r="B144" s="201" t="s">
        <v>484</v>
      </c>
      <c r="C144" s="143"/>
      <c r="D144" s="143"/>
      <c r="E144" s="143"/>
      <c r="F144" s="143"/>
      <c r="G144" s="143"/>
      <c r="AJ144" s="198"/>
      <c r="AK144" s="199"/>
      <c r="AR144" s="145"/>
      <c r="BF144" s="222" t="s">
        <v>389</v>
      </c>
      <c r="BG144" s="219">
        <f>IF(SUM(BG139:BG143)=0,0, SUM(BG139:BG143))</f>
        <v>0</v>
      </c>
      <c r="BH144" s="229">
        <f>IF(SUM(BH139:BH143)=0,0, SUM(BH139:BH143))</f>
        <v>0</v>
      </c>
      <c r="BI144" s="225" t="s">
        <v>113</v>
      </c>
    </row>
    <row r="145" spans="2:67" s="144" customFormat="1" ht="28.35" customHeight="1" thickBot="1">
      <c r="B145" s="305" t="s">
        <v>475</v>
      </c>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6">
        <f>ROUNDDOWN(MIN(AH133,AH142),2)</f>
        <v>0</v>
      </c>
      <c r="AI145" s="306"/>
      <c r="AJ145" s="306"/>
      <c r="AK145" s="306"/>
      <c r="AL145" s="307"/>
      <c r="AM145" s="308" t="s">
        <v>113</v>
      </c>
      <c r="AN145" s="309"/>
      <c r="AO145" s="200"/>
      <c r="AP145" s="149"/>
      <c r="AQ145" s="149"/>
      <c r="AR145" s="149"/>
      <c r="AU145" s="149"/>
      <c r="AV145" s="149"/>
      <c r="AW145" s="149"/>
      <c r="AX145" s="150"/>
      <c r="BF145" s="230" t="s">
        <v>537</v>
      </c>
      <c r="BG145" s="236">
        <f>ROUNDDOWN(IF($BG144=0,0,ROUNDDOWN(MIN($AH133,$AH142),2)),2)</f>
        <v>0</v>
      </c>
      <c r="BH145" s="231">
        <f>ROUNDDOWN(IF($BH144&gt;0,$AH145,0),2)</f>
        <v>0</v>
      </c>
    </row>
    <row r="146" spans="2:67" s="144" customFormat="1" ht="28.35" customHeight="1">
      <c r="B146" s="305" t="s">
        <v>500</v>
      </c>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6">
        <f>ROUNDDOWN(BI135,2)</f>
        <v>0</v>
      </c>
      <c r="AI146" s="306"/>
      <c r="AJ146" s="306"/>
      <c r="AK146" s="306"/>
      <c r="AL146" s="307"/>
      <c r="AM146" s="308" t="s">
        <v>113</v>
      </c>
      <c r="AN146" s="309"/>
      <c r="AO146" s="200"/>
      <c r="AP146" s="149"/>
      <c r="AQ146" s="149"/>
      <c r="AR146" s="149"/>
      <c r="AU146" s="149"/>
      <c r="AV146" s="149"/>
      <c r="AW146" s="149"/>
      <c r="AX146" s="150"/>
      <c r="BG146" s="227" t="s">
        <v>538</v>
      </c>
      <c r="BH146" s="227" t="s">
        <v>539</v>
      </c>
    </row>
    <row r="147" spans="2:67" s="144" customFormat="1" ht="28.35" customHeight="1">
      <c r="B147" s="305" t="s">
        <v>501</v>
      </c>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6">
        <f>ROUNDDOWN(BJ135,2)</f>
        <v>0</v>
      </c>
      <c r="AI147" s="306"/>
      <c r="AJ147" s="306"/>
      <c r="AK147" s="306"/>
      <c r="AL147" s="307"/>
      <c r="AM147" s="308" t="s">
        <v>113</v>
      </c>
      <c r="AN147" s="309"/>
      <c r="AO147" s="200"/>
      <c r="AP147" s="149"/>
      <c r="AQ147" s="149"/>
      <c r="AR147" s="149"/>
      <c r="AU147" s="149"/>
      <c r="AV147" s="149"/>
      <c r="AW147" s="149"/>
      <c r="AX147" s="150"/>
    </row>
    <row r="148" spans="2:67" s="144" customFormat="1" ht="28.35" customHeight="1">
      <c r="B148" s="305" t="s">
        <v>510</v>
      </c>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6">
        <f>ROUNDDOWN(BK135,2)</f>
        <v>0</v>
      </c>
      <c r="AI148" s="306"/>
      <c r="AJ148" s="306"/>
      <c r="AK148" s="306"/>
      <c r="AL148" s="307"/>
      <c r="AM148" s="308" t="s">
        <v>113</v>
      </c>
      <c r="AN148" s="309"/>
      <c r="AO148" s="200"/>
      <c r="AP148" s="149"/>
      <c r="AQ148" s="149"/>
      <c r="AR148" s="149"/>
      <c r="AU148" s="149"/>
      <c r="AV148" s="149"/>
      <c r="AW148" s="149"/>
      <c r="AX148" s="150"/>
    </row>
    <row r="149" spans="2:67" s="144" customFormat="1" ht="28.35" customHeight="1">
      <c r="B149" s="305" t="s">
        <v>545</v>
      </c>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6">
        <f>ROUNDDOWN(IF(SUM(BM135,BG145)=0,"0",SUM(BM135,BG145)),2)</f>
        <v>0</v>
      </c>
      <c r="AI149" s="306"/>
      <c r="AJ149" s="306"/>
      <c r="AK149" s="306"/>
      <c r="AL149" s="307"/>
      <c r="AM149" s="308" t="s">
        <v>113</v>
      </c>
      <c r="AN149" s="309"/>
      <c r="AO149" s="200"/>
      <c r="AP149" s="149"/>
      <c r="AQ149" s="149"/>
      <c r="AR149" s="149"/>
      <c r="AU149" s="149"/>
      <c r="AV149" s="149"/>
      <c r="AW149" s="149"/>
      <c r="AX149" s="150"/>
    </row>
    <row r="150" spans="2:67" s="144" customFormat="1" ht="28.35" customHeight="1">
      <c r="B150" s="305" t="s">
        <v>546</v>
      </c>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6">
        <f>ROUNDDOWN(BH145,2)</f>
        <v>0</v>
      </c>
      <c r="AI150" s="306"/>
      <c r="AJ150" s="306"/>
      <c r="AK150" s="306"/>
      <c r="AL150" s="307"/>
      <c r="AM150" s="308" t="s">
        <v>113</v>
      </c>
      <c r="AN150" s="309"/>
      <c r="AO150" s="200"/>
      <c r="AP150" s="149"/>
      <c r="AQ150" s="149"/>
      <c r="AR150" s="149"/>
      <c r="AU150" s="149"/>
      <c r="AV150" s="149"/>
      <c r="AW150" s="149"/>
      <c r="AX150" s="150"/>
    </row>
    <row r="151" spans="2:67" s="144" customFormat="1" ht="28.35" customHeight="1">
      <c r="B151" s="305" t="s">
        <v>547</v>
      </c>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6">
        <f>ROUNDDOWN(BN135,2)</f>
        <v>0</v>
      </c>
      <c r="AI151" s="306"/>
      <c r="AJ151" s="306"/>
      <c r="AK151" s="306"/>
      <c r="AL151" s="307"/>
      <c r="AM151" s="308" t="s">
        <v>113</v>
      </c>
      <c r="AN151" s="309"/>
      <c r="AO151" s="200"/>
      <c r="AP151" s="149"/>
      <c r="AQ151" s="149"/>
      <c r="AR151" s="149"/>
      <c r="AU151" s="149"/>
      <c r="AV151" s="149"/>
      <c r="AW151" s="149"/>
      <c r="AX151" s="150"/>
    </row>
    <row r="152" spans="2:67" s="144" customFormat="1" ht="15" customHeight="1">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93"/>
      <c r="AI152" s="193"/>
      <c r="AJ152" s="193"/>
      <c r="AK152" s="193"/>
      <c r="AL152" s="193"/>
      <c r="AM152" s="193"/>
      <c r="AN152" s="193"/>
      <c r="AO152" s="192"/>
      <c r="AP152" s="149"/>
      <c r="AQ152" s="149"/>
      <c r="AR152" s="149"/>
      <c r="AU152" s="149"/>
      <c r="AV152" s="149"/>
      <c r="AW152" s="149"/>
      <c r="AX152" s="150"/>
      <c r="BF152" s="226" t="s">
        <v>536</v>
      </c>
      <c r="BG152" s="8" t="s">
        <v>525</v>
      </c>
    </row>
    <row r="153" spans="2:67" s="144" customFormat="1" ht="15" customHeight="1">
      <c r="B153" s="201" t="s">
        <v>485</v>
      </c>
      <c r="C153" s="143"/>
      <c r="D153" s="143"/>
      <c r="E153" s="143"/>
      <c r="F153" s="143"/>
      <c r="G153" s="143"/>
      <c r="K153" s="144" t="s">
        <v>471</v>
      </c>
      <c r="AJ153" s="198"/>
      <c r="AK153" s="199"/>
      <c r="AO153" s="211" t="s">
        <v>516</v>
      </c>
      <c r="AR153" s="145"/>
      <c r="BF153" s="212"/>
      <c r="BG153" s="329" t="s">
        <v>573</v>
      </c>
      <c r="BH153" s="330"/>
      <c r="BI153" s="331"/>
      <c r="BJ153" s="218" t="s">
        <v>574</v>
      </c>
      <c r="BK153" s="220" t="s">
        <v>529</v>
      </c>
      <c r="BL153" s="299" t="s">
        <v>575</v>
      </c>
      <c r="BM153" s="299"/>
      <c r="BN153" s="244" t="s">
        <v>576</v>
      </c>
    </row>
    <row r="154" spans="2:67" s="144" customFormat="1" ht="28.35" customHeight="1">
      <c r="B154" s="334" t="s">
        <v>488</v>
      </c>
      <c r="C154" s="334"/>
      <c r="D154" s="334" t="s">
        <v>469</v>
      </c>
      <c r="E154" s="334"/>
      <c r="F154" s="334"/>
      <c r="G154" s="334"/>
      <c r="H154" s="334"/>
      <c r="I154" s="334"/>
      <c r="J154" s="334"/>
      <c r="K154" s="334" t="s">
        <v>470</v>
      </c>
      <c r="L154" s="334"/>
      <c r="M154" s="334"/>
      <c r="N154" s="334"/>
      <c r="O154" s="334"/>
      <c r="P154" s="334"/>
      <c r="Q154" s="334"/>
      <c r="R154" s="334"/>
      <c r="S154" s="334"/>
      <c r="T154" s="334" t="s">
        <v>152</v>
      </c>
      <c r="U154" s="334"/>
      <c r="V154" s="334"/>
      <c r="W154" s="334"/>
      <c r="X154" s="334"/>
      <c r="Y154" s="334"/>
      <c r="Z154" s="334"/>
      <c r="AA154" s="334" t="s">
        <v>153</v>
      </c>
      <c r="AB154" s="334"/>
      <c r="AC154" s="334"/>
      <c r="AD154" s="334"/>
      <c r="AE154" s="334"/>
      <c r="AF154" s="334"/>
      <c r="AG154" s="334"/>
      <c r="AH154" s="334" t="s">
        <v>154</v>
      </c>
      <c r="AI154" s="334"/>
      <c r="AJ154" s="334"/>
      <c r="AK154" s="334"/>
      <c r="AL154" s="334"/>
      <c r="AM154" s="334"/>
      <c r="AN154" s="334"/>
      <c r="AR154" s="145"/>
      <c r="BF154" s="212" t="s">
        <v>151</v>
      </c>
      <c r="BG154" s="243" t="str">
        <f>$BG$42</f>
        <v>建材一体型（屋根）</v>
      </c>
      <c r="BH154" s="243" t="str">
        <f>$BH$42</f>
        <v>建材一体型（屋根以外）</v>
      </c>
      <c r="BI154" s="243" t="str">
        <f>$BI$42</f>
        <v>防眩型（ガラスレス製品）</v>
      </c>
      <c r="BJ154" s="243" t="str">
        <f>$BJ$42</f>
        <v>軽量型（ガラスレス製品）</v>
      </c>
      <c r="BK154" s="243" t="str">
        <f>$BK$42</f>
        <v>小型（多角形、建材形）</v>
      </c>
      <c r="BL154" s="243" t="str">
        <f>$BL$42</f>
        <v>小型（方形）</v>
      </c>
      <c r="BM154" s="243" t="str">
        <f>$BM$42</f>
        <v>防眩型（ガラス製品）</v>
      </c>
      <c r="BN154" s="243" t="str">
        <f>$BN$42</f>
        <v>軽量型（ガラス製品）</v>
      </c>
    </row>
    <row r="155" spans="2:67" ht="28.35" customHeight="1">
      <c r="B155" s="334">
        <v>1</v>
      </c>
      <c r="C155" s="334"/>
      <c r="D155" s="310"/>
      <c r="E155" s="311"/>
      <c r="F155" s="311"/>
      <c r="G155" s="311"/>
      <c r="H155" s="311"/>
      <c r="I155" s="311"/>
      <c r="J155" s="312"/>
      <c r="K155" s="313"/>
      <c r="L155" s="314"/>
      <c r="M155" s="314"/>
      <c r="N155" s="314"/>
      <c r="O155" s="314"/>
      <c r="P155" s="314"/>
      <c r="Q155" s="314"/>
      <c r="R155" s="314"/>
      <c r="S155" s="315"/>
      <c r="T155" s="316"/>
      <c r="U155" s="317"/>
      <c r="V155" s="317"/>
      <c r="W155" s="317"/>
      <c r="X155" s="317"/>
      <c r="Y155" s="203" t="s">
        <v>155</v>
      </c>
      <c r="Z155" s="195" t="s">
        <v>156</v>
      </c>
      <c r="AA155" s="325"/>
      <c r="AB155" s="326"/>
      <c r="AC155" s="326"/>
      <c r="AD155" s="326"/>
      <c r="AE155" s="326"/>
      <c r="AF155" s="355" t="s">
        <v>157</v>
      </c>
      <c r="AG155" s="323"/>
      <c r="AH155" s="358">
        <f>T155*AA155</f>
        <v>0</v>
      </c>
      <c r="AI155" s="359"/>
      <c r="AJ155" s="359"/>
      <c r="AK155" s="359"/>
      <c r="AL155" s="359"/>
      <c r="AM155" s="323" t="s">
        <v>155</v>
      </c>
      <c r="AN155" s="324"/>
      <c r="AO155" s="130"/>
      <c r="AP155" s="130"/>
      <c r="AQ155" s="130"/>
      <c r="AR155" s="130"/>
      <c r="BB155" s="144"/>
      <c r="BF155" s="213">
        <v>1</v>
      </c>
      <c r="BG155" s="214">
        <f>IF($D155=$BG$42,$AH155,0)</f>
        <v>0</v>
      </c>
      <c r="BH155" s="214">
        <f>IF($D155=$BH$42,$AH155,0)</f>
        <v>0</v>
      </c>
      <c r="BI155" s="214">
        <f>IF($D155=$BI$42,$AH155,0)</f>
        <v>0</v>
      </c>
      <c r="BJ155" s="214">
        <f>IF($D155=$BJ$42,$AH155,0)</f>
        <v>0</v>
      </c>
      <c r="BK155" s="238">
        <f>IF($D155=$BK$42,$AH155,0)</f>
        <v>0</v>
      </c>
      <c r="BL155" s="238">
        <f>IF($D155=$BL$42,$AH155,0)</f>
        <v>0</v>
      </c>
      <c r="BM155" s="238">
        <f>IF($D155=$BM$42,$AH155,0)</f>
        <v>0</v>
      </c>
      <c r="BN155" s="214">
        <f>IF($D155=$BN$42,$AH155,0)</f>
        <v>0</v>
      </c>
    </row>
    <row r="156" spans="2:67" ht="28.35" customHeight="1">
      <c r="B156" s="334">
        <v>2</v>
      </c>
      <c r="C156" s="334"/>
      <c r="D156" s="310"/>
      <c r="E156" s="311"/>
      <c r="F156" s="311"/>
      <c r="G156" s="311"/>
      <c r="H156" s="311"/>
      <c r="I156" s="311"/>
      <c r="J156" s="312"/>
      <c r="K156" s="313"/>
      <c r="L156" s="314"/>
      <c r="M156" s="314"/>
      <c r="N156" s="314"/>
      <c r="O156" s="314"/>
      <c r="P156" s="314"/>
      <c r="Q156" s="314"/>
      <c r="R156" s="314"/>
      <c r="S156" s="315"/>
      <c r="T156" s="316"/>
      <c r="U156" s="317"/>
      <c r="V156" s="317"/>
      <c r="W156" s="317"/>
      <c r="X156" s="317"/>
      <c r="Y156" s="196" t="s">
        <v>155</v>
      </c>
      <c r="Z156" s="191" t="s">
        <v>156</v>
      </c>
      <c r="AA156" s="325"/>
      <c r="AB156" s="326"/>
      <c r="AC156" s="326"/>
      <c r="AD156" s="326"/>
      <c r="AE156" s="326"/>
      <c r="AF156" s="318" t="s">
        <v>157</v>
      </c>
      <c r="AG156" s="320"/>
      <c r="AH156" s="358">
        <f>T156*AA156</f>
        <v>0</v>
      </c>
      <c r="AI156" s="359"/>
      <c r="AJ156" s="359"/>
      <c r="AK156" s="359"/>
      <c r="AL156" s="359"/>
      <c r="AM156" s="320" t="s">
        <v>155</v>
      </c>
      <c r="AN156" s="327"/>
      <c r="AO156" s="130"/>
      <c r="AP156" s="130"/>
      <c r="AQ156" s="130"/>
      <c r="AR156" s="130"/>
      <c r="BB156" s="144"/>
      <c r="BF156" s="213">
        <v>2</v>
      </c>
      <c r="BG156" s="214">
        <f t="shared" ref="BG156:BG159" si="42">IF($D156=$BG$42,$AH156,0)</f>
        <v>0</v>
      </c>
      <c r="BH156" s="214">
        <f t="shared" ref="BH156:BH159" si="43">IF($D156=$BH$42,$AH156,0)</f>
        <v>0</v>
      </c>
      <c r="BI156" s="214">
        <f t="shared" ref="BI156:BI159" si="44">IF($D156=$BI$42,$AH156,0)</f>
        <v>0</v>
      </c>
      <c r="BJ156" s="214">
        <f>IF($D156=$BJ$42,$AH156,0)</f>
        <v>0</v>
      </c>
      <c r="BK156" s="238">
        <f t="shared" ref="BK156:BK159" si="45">IF($D156=$BK$42,$AH156,0)</f>
        <v>0</v>
      </c>
      <c r="BL156" s="238">
        <f t="shared" ref="BL156:BL159" si="46">IF($D156=$BL$42,$AH156,0)</f>
        <v>0</v>
      </c>
      <c r="BM156" s="238">
        <f t="shared" ref="BM156:BM159" si="47">IF($D156=$BM$42,$AH156,0)</f>
        <v>0</v>
      </c>
      <c r="BN156" s="214">
        <f t="shared" ref="BN156:BN159" si="48">IF($D156=$BN$42,$AH156,0)</f>
        <v>0</v>
      </c>
    </row>
    <row r="157" spans="2:67" s="144" customFormat="1" ht="28.35" customHeight="1">
      <c r="B157" s="334">
        <v>3</v>
      </c>
      <c r="C157" s="334"/>
      <c r="D157" s="310"/>
      <c r="E157" s="311"/>
      <c r="F157" s="311"/>
      <c r="G157" s="311"/>
      <c r="H157" s="311"/>
      <c r="I157" s="311"/>
      <c r="J157" s="312"/>
      <c r="K157" s="313"/>
      <c r="L157" s="314"/>
      <c r="M157" s="314"/>
      <c r="N157" s="314"/>
      <c r="O157" s="314"/>
      <c r="P157" s="314"/>
      <c r="Q157" s="314"/>
      <c r="R157" s="314"/>
      <c r="S157" s="315"/>
      <c r="T157" s="316"/>
      <c r="U157" s="317"/>
      <c r="V157" s="317"/>
      <c r="W157" s="317"/>
      <c r="X157" s="317"/>
      <c r="Y157" s="196" t="s">
        <v>155</v>
      </c>
      <c r="Z157" s="191" t="s">
        <v>156</v>
      </c>
      <c r="AA157" s="325"/>
      <c r="AB157" s="326"/>
      <c r="AC157" s="326"/>
      <c r="AD157" s="326"/>
      <c r="AE157" s="326"/>
      <c r="AF157" s="318" t="s">
        <v>157</v>
      </c>
      <c r="AG157" s="320"/>
      <c r="AH157" s="358">
        <f>T157*AA157</f>
        <v>0</v>
      </c>
      <c r="AI157" s="359"/>
      <c r="AJ157" s="359"/>
      <c r="AK157" s="359"/>
      <c r="AL157" s="359"/>
      <c r="AM157" s="320" t="s">
        <v>155</v>
      </c>
      <c r="AN157" s="327"/>
      <c r="AO157" s="148"/>
      <c r="AP157" s="148"/>
      <c r="AQ157" s="148"/>
      <c r="BF157" s="212">
        <v>3</v>
      </c>
      <c r="BG157" s="214">
        <f t="shared" si="42"/>
        <v>0</v>
      </c>
      <c r="BH157" s="214">
        <f t="shared" si="43"/>
        <v>0</v>
      </c>
      <c r="BI157" s="214">
        <f t="shared" si="44"/>
        <v>0</v>
      </c>
      <c r="BJ157" s="214">
        <f>IF($D157=$BJ$42,$AH157,0)</f>
        <v>0</v>
      </c>
      <c r="BK157" s="238">
        <f t="shared" si="45"/>
        <v>0</v>
      </c>
      <c r="BL157" s="238">
        <f t="shared" si="46"/>
        <v>0</v>
      </c>
      <c r="BM157" s="238">
        <f t="shared" si="47"/>
        <v>0</v>
      </c>
      <c r="BN157" s="214">
        <f>IF($D157=$BN$42,$AH157,0)</f>
        <v>0</v>
      </c>
    </row>
    <row r="158" spans="2:67" s="144" customFormat="1" ht="28.35" customHeight="1">
      <c r="B158" s="305">
        <v>4</v>
      </c>
      <c r="C158" s="305"/>
      <c r="D158" s="310"/>
      <c r="E158" s="311"/>
      <c r="F158" s="311"/>
      <c r="G158" s="311"/>
      <c r="H158" s="311"/>
      <c r="I158" s="311"/>
      <c r="J158" s="312"/>
      <c r="K158" s="313"/>
      <c r="L158" s="314"/>
      <c r="M158" s="314"/>
      <c r="N158" s="314"/>
      <c r="O158" s="314"/>
      <c r="P158" s="314"/>
      <c r="Q158" s="314"/>
      <c r="R158" s="314"/>
      <c r="S158" s="315"/>
      <c r="T158" s="316"/>
      <c r="U158" s="317"/>
      <c r="V158" s="317"/>
      <c r="W158" s="317"/>
      <c r="X158" s="317"/>
      <c r="Y158" s="196" t="s">
        <v>155</v>
      </c>
      <c r="Z158" s="191" t="s">
        <v>156</v>
      </c>
      <c r="AA158" s="325"/>
      <c r="AB158" s="326"/>
      <c r="AC158" s="326"/>
      <c r="AD158" s="326"/>
      <c r="AE158" s="326"/>
      <c r="AF158" s="318" t="s">
        <v>157</v>
      </c>
      <c r="AG158" s="320"/>
      <c r="AH158" s="358">
        <f>T158*AA158</f>
        <v>0</v>
      </c>
      <c r="AI158" s="359"/>
      <c r="AJ158" s="359"/>
      <c r="AK158" s="359"/>
      <c r="AL158" s="359"/>
      <c r="AM158" s="320" t="s">
        <v>155</v>
      </c>
      <c r="AN158" s="327"/>
      <c r="AO158" s="148"/>
      <c r="AP158" s="148"/>
      <c r="AQ158" s="148"/>
      <c r="BF158" s="212">
        <v>4</v>
      </c>
      <c r="BG158" s="214">
        <f t="shared" si="42"/>
        <v>0</v>
      </c>
      <c r="BH158" s="214">
        <f t="shared" si="43"/>
        <v>0</v>
      </c>
      <c r="BI158" s="214">
        <f t="shared" si="44"/>
        <v>0</v>
      </c>
      <c r="BJ158" s="214">
        <f t="shared" ref="BJ158:BJ159" si="49">IF($D158=$BJ$42,$AH158,0)</f>
        <v>0</v>
      </c>
      <c r="BK158" s="238">
        <f t="shared" si="45"/>
        <v>0</v>
      </c>
      <c r="BL158" s="238">
        <f t="shared" si="46"/>
        <v>0</v>
      </c>
      <c r="BM158" s="238">
        <f t="shared" si="47"/>
        <v>0</v>
      </c>
      <c r="BN158" s="214">
        <f t="shared" si="48"/>
        <v>0</v>
      </c>
    </row>
    <row r="159" spans="2:67" s="144" customFormat="1" ht="28.35" customHeight="1">
      <c r="B159" s="305">
        <v>5</v>
      </c>
      <c r="C159" s="305"/>
      <c r="D159" s="310"/>
      <c r="E159" s="311"/>
      <c r="F159" s="311"/>
      <c r="G159" s="311"/>
      <c r="H159" s="311"/>
      <c r="I159" s="311"/>
      <c r="J159" s="312"/>
      <c r="K159" s="313"/>
      <c r="L159" s="314"/>
      <c r="M159" s="314"/>
      <c r="N159" s="314"/>
      <c r="O159" s="314"/>
      <c r="P159" s="314"/>
      <c r="Q159" s="314"/>
      <c r="R159" s="314"/>
      <c r="S159" s="315"/>
      <c r="T159" s="316"/>
      <c r="U159" s="317"/>
      <c r="V159" s="317"/>
      <c r="W159" s="317"/>
      <c r="X159" s="317"/>
      <c r="Y159" s="196" t="s">
        <v>155</v>
      </c>
      <c r="Z159" s="191" t="s">
        <v>156</v>
      </c>
      <c r="AA159" s="316"/>
      <c r="AB159" s="317"/>
      <c r="AC159" s="317"/>
      <c r="AD159" s="317"/>
      <c r="AE159" s="317"/>
      <c r="AF159" s="318" t="s">
        <v>157</v>
      </c>
      <c r="AG159" s="320"/>
      <c r="AH159" s="358">
        <f>T159*AA159</f>
        <v>0</v>
      </c>
      <c r="AI159" s="359"/>
      <c r="AJ159" s="359"/>
      <c r="AK159" s="359"/>
      <c r="AL159" s="359"/>
      <c r="AM159" s="320" t="s">
        <v>155</v>
      </c>
      <c r="AN159" s="327"/>
      <c r="BF159" s="212">
        <v>5</v>
      </c>
      <c r="BG159" s="214">
        <f t="shared" si="42"/>
        <v>0</v>
      </c>
      <c r="BH159" s="214">
        <f t="shared" si="43"/>
        <v>0</v>
      </c>
      <c r="BI159" s="214">
        <f t="shared" si="44"/>
        <v>0</v>
      </c>
      <c r="BJ159" s="214">
        <f t="shared" si="49"/>
        <v>0</v>
      </c>
      <c r="BK159" s="238">
        <f t="shared" si="45"/>
        <v>0</v>
      </c>
      <c r="BL159" s="238">
        <f t="shared" si="46"/>
        <v>0</v>
      </c>
      <c r="BM159" s="238">
        <f t="shared" si="47"/>
        <v>0</v>
      </c>
      <c r="BN159" s="214">
        <f t="shared" si="48"/>
        <v>0</v>
      </c>
    </row>
    <row r="160" spans="2:67" s="144" customFormat="1" ht="28.35" customHeight="1">
      <c r="B160" s="334" t="s">
        <v>158</v>
      </c>
      <c r="C160" s="334"/>
      <c r="D160" s="334"/>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60">
        <f>SUM(AH155:AL159)</f>
        <v>0</v>
      </c>
      <c r="AI160" s="360"/>
      <c r="AJ160" s="360"/>
      <c r="AK160" s="360"/>
      <c r="AL160" s="361"/>
      <c r="AM160" s="320" t="s">
        <v>155</v>
      </c>
      <c r="AN160" s="327"/>
      <c r="BF160" s="212" t="s">
        <v>389</v>
      </c>
      <c r="BG160" s="216">
        <f>IF(SUM(BG155:BG159)=0, 0, SUM(BG155:BG159))</f>
        <v>0</v>
      </c>
      <c r="BH160" s="216">
        <f>IF(SUM(BH155:BH159)=0, 0, SUM(BH155:BH159))</f>
        <v>0</v>
      </c>
      <c r="BI160" s="217">
        <f>IF(SUM(BI155:BI159)=0, 0, SUM(BI155:BI159))</f>
        <v>0</v>
      </c>
      <c r="BJ160" s="219">
        <f>IF(SUM(BJ155:BJ159)=0,0, SUM(BJ155:BJ159))</f>
        <v>0</v>
      </c>
      <c r="BK160" s="239">
        <f>IF(SUM(BK155:BK159)=0,0, SUM(BK155:BK159))</f>
        <v>0</v>
      </c>
      <c r="BL160" s="245">
        <f>IF(SUM(BL155:BL159)=0,0, SUM(BL155:BL159))</f>
        <v>0</v>
      </c>
      <c r="BM160" s="245">
        <f>IF(SUM(BM155:BM159)=0,0, SUM(BM155:BM159))</f>
        <v>0</v>
      </c>
      <c r="BN160" s="244">
        <f>IF(SUM(BN155:BN159)=0,0, SUM(BN155:BN159))</f>
        <v>0</v>
      </c>
      <c r="BO160" s="144" t="s">
        <v>526</v>
      </c>
    </row>
    <row r="161" spans="2:67" s="144" customFormat="1" ht="28.35" customHeight="1">
      <c r="B161" s="334" t="s">
        <v>159</v>
      </c>
      <c r="C161" s="334"/>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56">
        <f>AH160/1000</f>
        <v>0</v>
      </c>
      <c r="AI161" s="356"/>
      <c r="AJ161" s="356"/>
      <c r="AK161" s="356"/>
      <c r="AL161" s="357"/>
      <c r="AM161" s="320" t="s">
        <v>113</v>
      </c>
      <c r="AN161" s="327"/>
      <c r="BF161" s="221" t="s">
        <v>524</v>
      </c>
      <c r="BG161" s="221"/>
      <c r="BH161" s="222"/>
      <c r="BI161" s="217">
        <f>IF(SUM(BG160:BI160)=0,0, SUM(BG160:BI160))</f>
        <v>0</v>
      </c>
      <c r="BJ161" s="219">
        <f>BJ160</f>
        <v>0</v>
      </c>
      <c r="BK161" s="239">
        <f>BK160</f>
        <v>0</v>
      </c>
      <c r="BL161" s="212"/>
      <c r="BM161" s="245">
        <f>IF(SUM(BL160:BM160)=0,0, SUM(BL160:BM160))</f>
        <v>0</v>
      </c>
      <c r="BN161" s="244">
        <f>BN160</f>
        <v>0</v>
      </c>
      <c r="BO161" s="144" t="s">
        <v>526</v>
      </c>
    </row>
    <row r="162" spans="2:67" s="144" customFormat="1" ht="15" customHeight="1" thickBot="1">
      <c r="B162" s="202"/>
      <c r="C162" s="143"/>
      <c r="D162" s="143"/>
      <c r="E162" s="143"/>
      <c r="F162" s="143"/>
      <c r="G162" s="143"/>
      <c r="AJ162" s="198"/>
      <c r="AK162" s="199"/>
      <c r="AR162" s="145"/>
      <c r="BF162" s="221" t="s">
        <v>527</v>
      </c>
      <c r="BG162" s="221"/>
      <c r="BH162" s="221"/>
      <c r="BI162" s="217">
        <f>IF($BI161=0,0,$BI161/1000)</f>
        <v>0</v>
      </c>
      <c r="BJ162" s="219">
        <f>IF($BJ161=0,0,$BJ161/1000)</f>
        <v>0</v>
      </c>
      <c r="BK162" s="239">
        <f>IF($BK161=0,0,$BK161/1000)</f>
        <v>0</v>
      </c>
      <c r="BL162" s="221"/>
      <c r="BM162" s="246">
        <f>IF(BM161=0,0,$BM161/1000)</f>
        <v>0</v>
      </c>
      <c r="BN162" s="247">
        <f>IF($BN161=0,0,$BN161/1000)</f>
        <v>0</v>
      </c>
      <c r="BO162" s="144" t="s">
        <v>113</v>
      </c>
    </row>
    <row r="163" spans="2:67" s="144" customFormat="1" ht="15" customHeight="1" thickBot="1">
      <c r="B163" s="201" t="s">
        <v>486</v>
      </c>
      <c r="C163" s="143"/>
      <c r="D163" s="143"/>
      <c r="E163" s="143"/>
      <c r="F163" s="143"/>
      <c r="G163" s="143"/>
      <c r="K163" s="144" t="s">
        <v>471</v>
      </c>
      <c r="AJ163" s="198"/>
      <c r="AK163" s="199"/>
      <c r="AR163" s="145"/>
      <c r="BF163" s="230" t="s">
        <v>537</v>
      </c>
      <c r="BG163" s="234"/>
      <c r="BH163" s="235"/>
      <c r="BI163" s="232">
        <f>IFERROR(ROUNDDOWN(IF($BI162*$AH173/$AH161=0,0,$BI162*$AH173/$AH161),2),0)</f>
        <v>0</v>
      </c>
      <c r="BJ163" s="233">
        <f>IFERROR(ROUNDDOWN(IF($BJ162*$AH173/$AH161=0,0,$BJ162*$AH173/$AH161),2),0)</f>
        <v>0</v>
      </c>
      <c r="BK163" s="240">
        <f>IFERROR(ROUNDDOWN(IF($BK162*$AH173/$AH161=0,0,$BK162*$AH173/$AH161),2),0)</f>
        <v>0</v>
      </c>
      <c r="BL163" s="230"/>
      <c r="BM163" s="248">
        <f>IFERROR(ROUNDDOWN(IF($BM162*$AH173/$AH161=0,0,$BM162*$AH173/$AH161),2),0)</f>
        <v>0</v>
      </c>
      <c r="BN163" s="249">
        <f>IFERROR(ROUNDDOWN(IF($BN162*$AH173/$AH161=0,0,$BN162*$AH173/$AH161),2),0)</f>
        <v>0</v>
      </c>
      <c r="BO163" s="144" t="s">
        <v>113</v>
      </c>
    </row>
    <row r="164" spans="2:67" s="144" customFormat="1" ht="30" customHeight="1">
      <c r="B164" s="334" t="s">
        <v>488</v>
      </c>
      <c r="C164" s="334"/>
      <c r="D164" s="334" t="s">
        <v>469</v>
      </c>
      <c r="E164" s="334"/>
      <c r="F164" s="334"/>
      <c r="G164" s="334"/>
      <c r="H164" s="334"/>
      <c r="I164" s="334"/>
      <c r="J164" s="334"/>
      <c r="K164" s="334" t="s">
        <v>470</v>
      </c>
      <c r="L164" s="334"/>
      <c r="M164" s="334"/>
      <c r="N164" s="334"/>
      <c r="O164" s="334"/>
      <c r="P164" s="334"/>
      <c r="Q164" s="334"/>
      <c r="R164" s="334"/>
      <c r="S164" s="334"/>
      <c r="T164" s="334" t="s">
        <v>489</v>
      </c>
      <c r="U164" s="334"/>
      <c r="V164" s="334"/>
      <c r="W164" s="334"/>
      <c r="X164" s="334"/>
      <c r="Y164" s="334"/>
      <c r="Z164" s="334"/>
      <c r="AA164" s="334" t="s">
        <v>161</v>
      </c>
      <c r="AB164" s="334"/>
      <c r="AC164" s="334"/>
      <c r="AD164" s="334"/>
      <c r="AE164" s="334"/>
      <c r="AF164" s="334"/>
      <c r="AG164" s="334"/>
      <c r="AH164" s="334" t="s">
        <v>154</v>
      </c>
      <c r="AI164" s="334"/>
      <c r="AJ164" s="334"/>
      <c r="AK164" s="334"/>
      <c r="AL164" s="334"/>
      <c r="AM164" s="334"/>
      <c r="AN164" s="334"/>
      <c r="AR164" s="145"/>
      <c r="BF164" s="226" t="s">
        <v>536</v>
      </c>
      <c r="BG164" s="8" t="s">
        <v>528</v>
      </c>
    </row>
    <row r="165" spans="2:67" s="144" customFormat="1" ht="30" customHeight="1">
      <c r="B165" s="334">
        <v>1</v>
      </c>
      <c r="C165" s="334"/>
      <c r="D165" s="310"/>
      <c r="E165" s="311"/>
      <c r="F165" s="311"/>
      <c r="G165" s="311"/>
      <c r="H165" s="311"/>
      <c r="I165" s="311"/>
      <c r="J165" s="312"/>
      <c r="K165" s="313"/>
      <c r="L165" s="314"/>
      <c r="M165" s="314"/>
      <c r="N165" s="314"/>
      <c r="O165" s="314"/>
      <c r="P165" s="314"/>
      <c r="Q165" s="314"/>
      <c r="R165" s="314"/>
      <c r="S165" s="315"/>
      <c r="T165" s="316"/>
      <c r="U165" s="317"/>
      <c r="V165" s="317"/>
      <c r="W165" s="317"/>
      <c r="X165" s="318" t="s">
        <v>113</v>
      </c>
      <c r="Y165" s="319"/>
      <c r="Z165" s="195" t="s">
        <v>156</v>
      </c>
      <c r="AA165" s="325"/>
      <c r="AB165" s="326"/>
      <c r="AC165" s="326"/>
      <c r="AD165" s="326"/>
      <c r="AE165" s="326"/>
      <c r="AF165" s="355" t="s">
        <v>162</v>
      </c>
      <c r="AG165" s="323"/>
      <c r="AH165" s="321">
        <f>T165*AA165</f>
        <v>0</v>
      </c>
      <c r="AI165" s="322"/>
      <c r="AJ165" s="322"/>
      <c r="AK165" s="322"/>
      <c r="AL165" s="322"/>
      <c r="AM165" s="323" t="s">
        <v>113</v>
      </c>
      <c r="AN165" s="324"/>
      <c r="AR165" s="145"/>
      <c r="BF165" s="212"/>
      <c r="BG165" s="218" t="s">
        <v>577</v>
      </c>
      <c r="BH165" s="223" t="s">
        <v>578</v>
      </c>
    </row>
    <row r="166" spans="2:67" s="144" customFormat="1" ht="30" customHeight="1">
      <c r="B166" s="334">
        <v>2</v>
      </c>
      <c r="C166" s="334"/>
      <c r="D166" s="310"/>
      <c r="E166" s="311"/>
      <c r="F166" s="311"/>
      <c r="G166" s="311"/>
      <c r="H166" s="311"/>
      <c r="I166" s="311"/>
      <c r="J166" s="312"/>
      <c r="K166" s="313"/>
      <c r="L166" s="314"/>
      <c r="M166" s="314"/>
      <c r="N166" s="314"/>
      <c r="O166" s="314"/>
      <c r="P166" s="314"/>
      <c r="Q166" s="314"/>
      <c r="R166" s="314"/>
      <c r="S166" s="315"/>
      <c r="T166" s="316"/>
      <c r="U166" s="317"/>
      <c r="V166" s="317"/>
      <c r="W166" s="317"/>
      <c r="X166" s="318" t="s">
        <v>113</v>
      </c>
      <c r="Y166" s="319"/>
      <c r="Z166" s="191" t="s">
        <v>156</v>
      </c>
      <c r="AA166" s="325"/>
      <c r="AB166" s="326"/>
      <c r="AC166" s="326"/>
      <c r="AD166" s="326"/>
      <c r="AE166" s="326"/>
      <c r="AF166" s="318" t="s">
        <v>162</v>
      </c>
      <c r="AG166" s="320"/>
      <c r="AH166" s="321">
        <f>T166*AA166</f>
        <v>0</v>
      </c>
      <c r="AI166" s="322"/>
      <c r="AJ166" s="322"/>
      <c r="AK166" s="322"/>
      <c r="AL166" s="322"/>
      <c r="AM166" s="323" t="s">
        <v>113</v>
      </c>
      <c r="AN166" s="324"/>
      <c r="AR166" s="145"/>
      <c r="BF166" s="212" t="s">
        <v>151</v>
      </c>
      <c r="BG166" s="215" t="s">
        <v>530</v>
      </c>
      <c r="BH166" s="215" t="s">
        <v>531</v>
      </c>
      <c r="BI166" s="160"/>
    </row>
    <row r="167" spans="2:67" s="144" customFormat="1" ht="30" customHeight="1">
      <c r="B167" s="334">
        <v>3</v>
      </c>
      <c r="C167" s="334"/>
      <c r="D167" s="310"/>
      <c r="E167" s="311"/>
      <c r="F167" s="311"/>
      <c r="G167" s="311"/>
      <c r="H167" s="311"/>
      <c r="I167" s="311"/>
      <c r="J167" s="312"/>
      <c r="K167" s="313"/>
      <c r="L167" s="314"/>
      <c r="M167" s="314"/>
      <c r="N167" s="314"/>
      <c r="O167" s="314"/>
      <c r="P167" s="314"/>
      <c r="Q167" s="314"/>
      <c r="R167" s="314"/>
      <c r="S167" s="315"/>
      <c r="T167" s="316"/>
      <c r="U167" s="317"/>
      <c r="V167" s="317"/>
      <c r="W167" s="317"/>
      <c r="X167" s="318" t="s">
        <v>113</v>
      </c>
      <c r="Y167" s="319"/>
      <c r="Z167" s="191" t="s">
        <v>156</v>
      </c>
      <c r="AA167" s="325"/>
      <c r="AB167" s="326"/>
      <c r="AC167" s="326"/>
      <c r="AD167" s="326"/>
      <c r="AE167" s="326"/>
      <c r="AF167" s="318" t="s">
        <v>162</v>
      </c>
      <c r="AG167" s="320"/>
      <c r="AH167" s="321">
        <f>T167*AA167</f>
        <v>0</v>
      </c>
      <c r="AI167" s="322"/>
      <c r="AJ167" s="322"/>
      <c r="AK167" s="322"/>
      <c r="AL167" s="322"/>
      <c r="AM167" s="323" t="s">
        <v>113</v>
      </c>
      <c r="AN167" s="324"/>
      <c r="AR167" s="145"/>
      <c r="BF167" s="213">
        <v>1</v>
      </c>
      <c r="BG167" s="214">
        <f>IF($D165="PV出力最適化（直流電力変換装置以外）",$AH165,0)</f>
        <v>0</v>
      </c>
      <c r="BH167" s="214">
        <f>IF($D165="PV出力最適化（直流電力変換装置）",$AA165,0)</f>
        <v>0</v>
      </c>
      <c r="BI167" s="145"/>
    </row>
    <row r="168" spans="2:67" s="144" customFormat="1" ht="30" customHeight="1">
      <c r="B168" s="305">
        <v>4</v>
      </c>
      <c r="C168" s="305"/>
      <c r="D168" s="310"/>
      <c r="E168" s="311"/>
      <c r="F168" s="311"/>
      <c r="G168" s="311"/>
      <c r="H168" s="311"/>
      <c r="I168" s="311"/>
      <c r="J168" s="312"/>
      <c r="K168" s="313"/>
      <c r="L168" s="314"/>
      <c r="M168" s="314"/>
      <c r="N168" s="314"/>
      <c r="O168" s="314"/>
      <c r="P168" s="314"/>
      <c r="Q168" s="314"/>
      <c r="R168" s="314"/>
      <c r="S168" s="315"/>
      <c r="T168" s="316"/>
      <c r="U168" s="317"/>
      <c r="V168" s="317"/>
      <c r="W168" s="317"/>
      <c r="X168" s="318" t="s">
        <v>113</v>
      </c>
      <c r="Y168" s="319"/>
      <c r="Z168" s="191" t="s">
        <v>156</v>
      </c>
      <c r="AA168" s="325"/>
      <c r="AB168" s="326"/>
      <c r="AC168" s="326"/>
      <c r="AD168" s="326"/>
      <c r="AE168" s="326"/>
      <c r="AF168" s="318" t="s">
        <v>162</v>
      </c>
      <c r="AG168" s="320"/>
      <c r="AH168" s="321">
        <f>T168*AA168</f>
        <v>0</v>
      </c>
      <c r="AI168" s="322"/>
      <c r="AJ168" s="322"/>
      <c r="AK168" s="322"/>
      <c r="AL168" s="322"/>
      <c r="AM168" s="323" t="s">
        <v>113</v>
      </c>
      <c r="AN168" s="324"/>
      <c r="AR168" s="145"/>
      <c r="BF168" s="213">
        <v>2</v>
      </c>
      <c r="BG168" s="214">
        <f t="shared" ref="BG168:BG171" si="50">IF($D166="PV出力最適化（直流電力変換装置以外）",$AH166,0)</f>
        <v>0</v>
      </c>
      <c r="BH168" s="214">
        <f t="shared" ref="BH168:BH171" si="51">IF($D166="PV出力最適化（直流電力変換装置）",$AA166,0)</f>
        <v>0</v>
      </c>
      <c r="BI168" s="145"/>
    </row>
    <row r="169" spans="2:67" s="144" customFormat="1" ht="30" customHeight="1">
      <c r="B169" s="305">
        <v>5</v>
      </c>
      <c r="C169" s="305"/>
      <c r="D169" s="310"/>
      <c r="E169" s="311"/>
      <c r="F169" s="311"/>
      <c r="G169" s="311"/>
      <c r="H169" s="311"/>
      <c r="I169" s="311"/>
      <c r="J169" s="312"/>
      <c r="K169" s="313"/>
      <c r="L169" s="314"/>
      <c r="M169" s="314"/>
      <c r="N169" s="314"/>
      <c r="O169" s="314"/>
      <c r="P169" s="314"/>
      <c r="Q169" s="314"/>
      <c r="R169" s="314"/>
      <c r="S169" s="315"/>
      <c r="T169" s="316"/>
      <c r="U169" s="317"/>
      <c r="V169" s="317"/>
      <c r="W169" s="317"/>
      <c r="X169" s="318" t="s">
        <v>113</v>
      </c>
      <c r="Y169" s="319"/>
      <c r="Z169" s="191" t="s">
        <v>156</v>
      </c>
      <c r="AA169" s="316"/>
      <c r="AB169" s="317"/>
      <c r="AC169" s="317"/>
      <c r="AD169" s="317"/>
      <c r="AE169" s="317"/>
      <c r="AF169" s="318" t="s">
        <v>162</v>
      </c>
      <c r="AG169" s="320"/>
      <c r="AH169" s="321">
        <f>T169*AA169</f>
        <v>0</v>
      </c>
      <c r="AI169" s="322"/>
      <c r="AJ169" s="322"/>
      <c r="AK169" s="322"/>
      <c r="AL169" s="322"/>
      <c r="AM169" s="323" t="s">
        <v>113</v>
      </c>
      <c r="AN169" s="324"/>
      <c r="AR169" s="145"/>
      <c r="BF169" s="212">
        <v>3</v>
      </c>
      <c r="BG169" s="214">
        <f t="shared" si="50"/>
        <v>0</v>
      </c>
      <c r="BH169" s="214">
        <f t="shared" si="51"/>
        <v>0</v>
      </c>
      <c r="BI169" s="145"/>
    </row>
    <row r="170" spans="2:67" s="144" customFormat="1" ht="28.35" customHeight="1">
      <c r="B170" s="334" t="s">
        <v>492</v>
      </c>
      <c r="C170" s="334"/>
      <c r="D170" s="334"/>
      <c r="E170" s="334"/>
      <c r="F170" s="334"/>
      <c r="G170" s="334"/>
      <c r="H170" s="334"/>
      <c r="I170" s="334"/>
      <c r="J170" s="334"/>
      <c r="K170" s="334"/>
      <c r="L170" s="334"/>
      <c r="M170" s="334"/>
      <c r="N170" s="334"/>
      <c r="O170" s="334"/>
      <c r="P170" s="334"/>
      <c r="Q170" s="334"/>
      <c r="R170" s="334"/>
      <c r="S170" s="334"/>
      <c r="T170" s="334"/>
      <c r="U170" s="334"/>
      <c r="V170" s="334"/>
      <c r="W170" s="334"/>
      <c r="X170" s="334"/>
      <c r="Y170" s="334"/>
      <c r="Z170" s="334"/>
      <c r="AA170" s="334"/>
      <c r="AB170" s="334"/>
      <c r="AC170" s="334"/>
      <c r="AD170" s="334"/>
      <c r="AE170" s="334"/>
      <c r="AF170" s="334"/>
      <c r="AG170" s="334"/>
      <c r="AH170" s="337">
        <f>SUM(AH165:AL169)</f>
        <v>0</v>
      </c>
      <c r="AI170" s="337"/>
      <c r="AJ170" s="337"/>
      <c r="AK170" s="337"/>
      <c r="AL170" s="338"/>
      <c r="AM170" s="320" t="s">
        <v>113</v>
      </c>
      <c r="AN170" s="327"/>
      <c r="AU170" s="149"/>
      <c r="AV170" s="149"/>
      <c r="AW170" s="149"/>
      <c r="AX170" s="150"/>
      <c r="BF170" s="212">
        <v>4</v>
      </c>
      <c r="BG170" s="214">
        <f t="shared" si="50"/>
        <v>0</v>
      </c>
      <c r="BH170" s="214">
        <f t="shared" si="51"/>
        <v>0</v>
      </c>
      <c r="BI170" s="145"/>
    </row>
    <row r="171" spans="2:67" s="144" customFormat="1" ht="15" customHeight="1">
      <c r="B171" s="202"/>
      <c r="C171" s="143"/>
      <c r="D171" s="143"/>
      <c r="E171" s="143"/>
      <c r="F171" s="143"/>
      <c r="G171" s="143"/>
      <c r="AJ171" s="198"/>
      <c r="AK171" s="199"/>
      <c r="AR171" s="145"/>
      <c r="BF171" s="212">
        <v>5</v>
      </c>
      <c r="BG171" s="214">
        <f t="shared" si="50"/>
        <v>0</v>
      </c>
      <c r="BH171" s="214">
        <f t="shared" si="51"/>
        <v>0</v>
      </c>
      <c r="BI171" s="145"/>
    </row>
    <row r="172" spans="2:67" s="144" customFormat="1" ht="15" customHeight="1" thickBot="1">
      <c r="B172" s="201" t="s">
        <v>487</v>
      </c>
      <c r="C172" s="143"/>
      <c r="D172" s="143"/>
      <c r="E172" s="143"/>
      <c r="F172" s="143"/>
      <c r="G172" s="143"/>
      <c r="AJ172" s="198"/>
      <c r="AK172" s="199"/>
      <c r="AR172" s="145"/>
      <c r="BF172" s="222" t="s">
        <v>389</v>
      </c>
      <c r="BG172" s="219">
        <f>IF(SUM(BG167:BG171)=0,0, SUM(BG167:BG171))</f>
        <v>0</v>
      </c>
      <c r="BH172" s="229">
        <f>IF(SUM(BH167:BH171)=0,0, SUM(BH167:BH171))</f>
        <v>0</v>
      </c>
      <c r="BI172" s="225" t="s">
        <v>113</v>
      </c>
    </row>
    <row r="173" spans="2:67" s="144" customFormat="1" ht="28.35" customHeight="1" thickBot="1">
      <c r="B173" s="305" t="s">
        <v>475</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6">
        <f>ROUNDDOWN(MIN(AH161,AH170),2)</f>
        <v>0</v>
      </c>
      <c r="AI173" s="306"/>
      <c r="AJ173" s="306"/>
      <c r="AK173" s="306"/>
      <c r="AL173" s="307"/>
      <c r="AM173" s="308" t="s">
        <v>113</v>
      </c>
      <c r="AN173" s="309"/>
      <c r="AO173" s="200"/>
      <c r="AP173" s="149"/>
      <c r="AQ173" s="149"/>
      <c r="AR173" s="149"/>
      <c r="AU173" s="149"/>
      <c r="AV173" s="149"/>
      <c r="AW173" s="149"/>
      <c r="AX173" s="150"/>
      <c r="BF173" s="230" t="s">
        <v>537</v>
      </c>
      <c r="BG173" s="236">
        <f>ROUNDDOWN(IF($BG172=0,0,ROUNDDOWN(MIN($AH161,$AH170),2)),2)</f>
        <v>0</v>
      </c>
      <c r="BH173" s="231">
        <f>ROUNDDOWN(IF($BH172&gt;0,$AH173,0),2)</f>
        <v>0</v>
      </c>
    </row>
    <row r="174" spans="2:67" s="144" customFormat="1" ht="28.35" customHeight="1">
      <c r="B174" s="305" t="s">
        <v>500</v>
      </c>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6">
        <f>ROUNDDOWN(BI163,2)</f>
        <v>0</v>
      </c>
      <c r="AI174" s="306"/>
      <c r="AJ174" s="306"/>
      <c r="AK174" s="306"/>
      <c r="AL174" s="307"/>
      <c r="AM174" s="308" t="s">
        <v>113</v>
      </c>
      <c r="AN174" s="309"/>
      <c r="AO174" s="200"/>
      <c r="AP174" s="149"/>
      <c r="AQ174" s="149"/>
      <c r="AR174" s="149"/>
      <c r="AU174" s="149"/>
      <c r="AV174" s="149"/>
      <c r="AW174" s="149"/>
      <c r="AX174" s="150"/>
      <c r="BG174" s="227" t="s">
        <v>538</v>
      </c>
      <c r="BH174" s="227" t="s">
        <v>539</v>
      </c>
    </row>
    <row r="175" spans="2:67" s="144" customFormat="1" ht="28.35" customHeight="1">
      <c r="B175" s="305" t="s">
        <v>501</v>
      </c>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6">
        <f>ROUNDDOWN(BJ163,2)</f>
        <v>0</v>
      </c>
      <c r="AI175" s="306"/>
      <c r="AJ175" s="306"/>
      <c r="AK175" s="306"/>
      <c r="AL175" s="307"/>
      <c r="AM175" s="308" t="s">
        <v>113</v>
      </c>
      <c r="AN175" s="309"/>
      <c r="AO175" s="200"/>
      <c r="AP175" s="149"/>
      <c r="AQ175" s="149"/>
      <c r="AR175" s="149"/>
      <c r="AU175" s="149"/>
      <c r="AV175" s="149"/>
      <c r="AW175" s="149"/>
      <c r="AX175" s="150"/>
    </row>
    <row r="176" spans="2:67" s="144" customFormat="1" ht="28.35" customHeight="1">
      <c r="B176" s="305" t="s">
        <v>510</v>
      </c>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6">
        <f>ROUNDDOWN(BK163,2)</f>
        <v>0</v>
      </c>
      <c r="AI176" s="306"/>
      <c r="AJ176" s="306"/>
      <c r="AK176" s="306"/>
      <c r="AL176" s="307"/>
      <c r="AM176" s="308" t="s">
        <v>113</v>
      </c>
      <c r="AN176" s="309"/>
      <c r="AO176" s="200"/>
      <c r="AP176" s="149"/>
      <c r="AQ176" s="149"/>
      <c r="AR176" s="149"/>
      <c r="AU176" s="149"/>
      <c r="AV176" s="149"/>
      <c r="AW176" s="149"/>
      <c r="AX176" s="150"/>
    </row>
    <row r="177" spans="2:50" s="144" customFormat="1" ht="28.35" customHeight="1">
      <c r="B177" s="305" t="s">
        <v>545</v>
      </c>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6">
        <f>ROUNDDOWN(IF(SUM(BM163,BG173)=0,"0",SUM(BM163,BG173)),2)</f>
        <v>0</v>
      </c>
      <c r="AI177" s="306"/>
      <c r="AJ177" s="306"/>
      <c r="AK177" s="306"/>
      <c r="AL177" s="307"/>
      <c r="AM177" s="308" t="s">
        <v>113</v>
      </c>
      <c r="AN177" s="309"/>
      <c r="AO177" s="200"/>
      <c r="AP177" s="149"/>
      <c r="AQ177" s="149"/>
      <c r="AR177" s="149"/>
      <c r="AU177" s="149"/>
      <c r="AV177" s="149"/>
      <c r="AW177" s="149"/>
      <c r="AX177" s="150"/>
    </row>
    <row r="178" spans="2:50" s="144" customFormat="1" ht="28.35" customHeight="1">
      <c r="B178" s="305" t="s">
        <v>546</v>
      </c>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6">
        <f>ROUNDDOWN(BH173,2)</f>
        <v>0</v>
      </c>
      <c r="AI178" s="306"/>
      <c r="AJ178" s="306"/>
      <c r="AK178" s="306"/>
      <c r="AL178" s="307"/>
      <c r="AM178" s="308" t="s">
        <v>113</v>
      </c>
      <c r="AN178" s="309"/>
      <c r="AO178" s="200"/>
      <c r="AP178" s="149"/>
      <c r="AQ178" s="149"/>
      <c r="AR178" s="149"/>
      <c r="AU178" s="149"/>
      <c r="AV178" s="149"/>
      <c r="AW178" s="149"/>
      <c r="AX178" s="150"/>
    </row>
    <row r="179" spans="2:50" s="144" customFormat="1" ht="28.35" customHeight="1">
      <c r="B179" s="305" t="s">
        <v>547</v>
      </c>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6">
        <f>ROUNDDOWN(BN163,2)</f>
        <v>0</v>
      </c>
      <c r="AI179" s="306"/>
      <c r="AJ179" s="306"/>
      <c r="AK179" s="306"/>
      <c r="AL179" s="307"/>
      <c r="AM179" s="308" t="s">
        <v>113</v>
      </c>
      <c r="AN179" s="309"/>
      <c r="AO179" s="200"/>
      <c r="AP179" s="149"/>
      <c r="AQ179" s="149"/>
      <c r="AR179" s="149"/>
      <c r="AU179" s="149"/>
      <c r="AV179" s="149"/>
      <c r="AW179" s="149"/>
      <c r="AX179" s="150"/>
    </row>
    <row r="180" spans="2:50" s="144" customFormat="1" ht="15" customHeight="1" thickBot="1">
      <c r="B180" s="154"/>
      <c r="C180" s="154"/>
      <c r="D180" s="154"/>
      <c r="E180" s="154"/>
      <c r="F180" s="154"/>
      <c r="G180" s="154"/>
      <c r="H180" s="154"/>
      <c r="I180" s="154"/>
      <c r="J180" s="154"/>
      <c r="K180" s="154"/>
      <c r="L180" s="154"/>
      <c r="M180" s="154"/>
      <c r="N180" s="154"/>
      <c r="O180" s="154"/>
      <c r="P180" s="154"/>
      <c r="Q180" s="193"/>
      <c r="R180" s="193"/>
      <c r="S180" s="193"/>
      <c r="T180" s="193"/>
      <c r="U180" s="193"/>
      <c r="V180" s="193"/>
      <c r="W180" s="193"/>
      <c r="X180" s="194"/>
      <c r="Y180" s="194"/>
      <c r="Z180" s="194"/>
      <c r="AA180" s="194"/>
      <c r="AB180" s="194"/>
      <c r="AC180" s="194"/>
      <c r="AD180" s="194"/>
      <c r="AE180" s="194"/>
      <c r="AF180" s="194"/>
      <c r="AG180" s="194"/>
      <c r="AH180" s="194"/>
      <c r="AI180" s="194"/>
      <c r="AJ180" s="194"/>
      <c r="AK180" s="194"/>
      <c r="AL180" s="192"/>
      <c r="AM180" s="192"/>
      <c r="AN180" s="192"/>
      <c r="AO180" s="192"/>
      <c r="AP180" s="149"/>
      <c r="AQ180" s="149"/>
      <c r="AR180" s="149"/>
      <c r="AU180" s="149"/>
      <c r="AV180" s="149"/>
      <c r="AW180" s="149"/>
      <c r="AX180" s="150"/>
    </row>
    <row r="181" spans="2:50" s="144" customFormat="1" ht="30" customHeight="1" thickBot="1">
      <c r="B181" s="351" t="s">
        <v>493</v>
      </c>
      <c r="C181" s="352"/>
      <c r="D181" s="352"/>
      <c r="E181" s="352"/>
      <c r="F181" s="352"/>
      <c r="G181" s="352"/>
      <c r="H181" s="352"/>
      <c r="I181" s="352"/>
      <c r="J181" s="352"/>
      <c r="K181" s="352"/>
      <c r="L181" s="352"/>
      <c r="M181" s="352"/>
      <c r="N181" s="352"/>
      <c r="O181" s="352"/>
      <c r="P181" s="352"/>
      <c r="Q181" s="352"/>
      <c r="R181" s="352"/>
      <c r="S181" s="352"/>
      <c r="T181" s="352"/>
      <c r="U181" s="352"/>
      <c r="V181" s="352"/>
      <c r="W181" s="352"/>
      <c r="X181" s="352"/>
      <c r="Y181" s="352"/>
      <c r="Z181" s="352"/>
      <c r="AA181" s="352"/>
      <c r="AB181" s="352"/>
      <c r="AC181" s="352"/>
      <c r="AD181" s="352"/>
      <c r="AE181" s="352"/>
      <c r="AF181" s="352"/>
      <c r="AG181" s="352"/>
      <c r="AH181" s="349">
        <f>IFERROR(AH61+AH89+AH117+AH145+AH173,"")</f>
        <v>0</v>
      </c>
      <c r="AI181" s="349"/>
      <c r="AJ181" s="349"/>
      <c r="AK181" s="349"/>
      <c r="AL181" s="350"/>
      <c r="AM181" s="353" t="s">
        <v>113</v>
      </c>
      <c r="AN181" s="354"/>
      <c r="AO181" s="152"/>
      <c r="AP181" s="152"/>
      <c r="AQ181" s="152"/>
      <c r="AU181" s="149"/>
      <c r="AV181" s="149"/>
      <c r="AW181" s="149"/>
      <c r="AX181" s="150"/>
    </row>
    <row r="182" spans="2:50" s="144" customFormat="1" ht="15" customHeight="1">
      <c r="B182" s="1" t="s">
        <v>418</v>
      </c>
      <c r="C182" s="148"/>
      <c r="D182" s="148"/>
      <c r="E182" s="148"/>
      <c r="F182" s="148"/>
      <c r="G182" s="148"/>
      <c r="H182" s="148"/>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U182" s="149"/>
      <c r="AV182" s="149"/>
      <c r="AW182" s="149"/>
      <c r="AX182" s="150"/>
    </row>
    <row r="183" spans="2:50" s="144" customFormat="1" ht="15" customHeight="1">
      <c r="B183" s="154"/>
      <c r="C183" s="154"/>
      <c r="D183" s="154"/>
      <c r="E183" s="154"/>
      <c r="F183" s="154"/>
      <c r="G183" s="154"/>
      <c r="H183" s="154"/>
      <c r="I183" s="154"/>
      <c r="J183" s="154"/>
      <c r="K183" s="154"/>
      <c r="L183" s="154"/>
      <c r="M183" s="154"/>
      <c r="N183" s="154"/>
      <c r="O183" s="154"/>
      <c r="P183" s="154"/>
      <c r="Q183" s="156"/>
      <c r="R183" s="156"/>
      <c r="S183" s="156"/>
      <c r="T183" s="156"/>
      <c r="U183" s="156"/>
      <c r="V183" s="156"/>
      <c r="W183" s="156"/>
      <c r="X183" s="151"/>
      <c r="Y183" s="151"/>
      <c r="Z183" s="157"/>
      <c r="AA183" s="157"/>
      <c r="AB183" s="157"/>
      <c r="AC183" s="157"/>
      <c r="AD183" s="157"/>
      <c r="AE183" s="157"/>
      <c r="AF183" s="157"/>
      <c r="AG183" s="157"/>
      <c r="AH183" s="157"/>
      <c r="AI183" s="157"/>
      <c r="AJ183" s="157"/>
      <c r="AK183" s="157"/>
      <c r="AL183" s="155"/>
      <c r="AM183" s="155"/>
      <c r="AN183" s="155"/>
      <c r="AO183" s="155"/>
      <c r="AP183" s="155"/>
      <c r="AQ183" s="155"/>
      <c r="AR183" s="155"/>
      <c r="AU183" s="149"/>
      <c r="AV183" s="149"/>
      <c r="AW183" s="149"/>
      <c r="AX183" s="150"/>
    </row>
    <row r="184" spans="2:50" s="144" customFormat="1" ht="15" customHeight="1">
      <c r="B184" s="146" t="s">
        <v>331</v>
      </c>
      <c r="C184" s="143"/>
      <c r="D184" s="143"/>
      <c r="E184" s="143"/>
      <c r="F184" s="143"/>
      <c r="G184" s="143"/>
      <c r="AO184" s="211" t="s">
        <v>517</v>
      </c>
      <c r="AR184" s="145"/>
    </row>
    <row r="185" spans="2:50" s="144" customFormat="1" ht="30" customHeight="1">
      <c r="B185" s="399" t="s">
        <v>160</v>
      </c>
      <c r="C185" s="400"/>
      <c r="D185" s="400"/>
      <c r="E185" s="400"/>
      <c r="F185" s="400"/>
      <c r="G185" s="400"/>
      <c r="H185" s="401"/>
      <c r="I185" s="334" t="s">
        <v>151</v>
      </c>
      <c r="J185" s="334"/>
      <c r="K185" s="334" t="s">
        <v>450</v>
      </c>
      <c r="L185" s="334"/>
      <c r="M185" s="334"/>
      <c r="N185" s="334"/>
      <c r="O185" s="334"/>
      <c r="P185" s="334"/>
      <c r="Q185" s="334"/>
      <c r="R185" s="334"/>
      <c r="S185" s="334"/>
      <c r="T185" s="334" t="s">
        <v>161</v>
      </c>
      <c r="U185" s="334"/>
      <c r="V185" s="334"/>
      <c r="W185" s="334"/>
      <c r="X185" s="334"/>
      <c r="Y185" s="334"/>
      <c r="Z185" s="334"/>
      <c r="AA185" s="334"/>
      <c r="AB185" s="334"/>
      <c r="AC185" s="334" t="s">
        <v>158</v>
      </c>
      <c r="AD185" s="334"/>
      <c r="AE185" s="334"/>
      <c r="AF185" s="334"/>
      <c r="AG185" s="334"/>
      <c r="AH185" s="334"/>
      <c r="AI185" s="334"/>
      <c r="AJ185" s="334"/>
      <c r="AK185" s="334"/>
      <c r="AR185" s="145"/>
    </row>
    <row r="186" spans="2:50" ht="30" customHeight="1">
      <c r="B186" s="476"/>
      <c r="C186" s="477"/>
      <c r="D186" s="477"/>
      <c r="E186" s="477"/>
      <c r="F186" s="477"/>
      <c r="G186" s="477"/>
      <c r="H186" s="478"/>
      <c r="I186" s="348">
        <v>1</v>
      </c>
      <c r="J186" s="345"/>
      <c r="K186" s="470"/>
      <c r="L186" s="471"/>
      <c r="M186" s="471"/>
      <c r="N186" s="471"/>
      <c r="O186" s="471"/>
      <c r="P186" s="472"/>
      <c r="Q186" s="453" t="s">
        <v>114</v>
      </c>
      <c r="R186" s="319"/>
      <c r="S186" s="191" t="s">
        <v>156</v>
      </c>
      <c r="T186" s="470"/>
      <c r="U186" s="471"/>
      <c r="V186" s="471"/>
      <c r="W186" s="471"/>
      <c r="X186" s="471"/>
      <c r="Y186" s="471"/>
      <c r="Z186" s="472"/>
      <c r="AA186" s="453" t="s">
        <v>162</v>
      </c>
      <c r="AB186" s="320"/>
      <c r="AC186" s="473">
        <f>K186*T186</f>
        <v>0</v>
      </c>
      <c r="AD186" s="474"/>
      <c r="AE186" s="474"/>
      <c r="AF186" s="474"/>
      <c r="AG186" s="474"/>
      <c r="AH186" s="475"/>
      <c r="AI186" s="453" t="s">
        <v>114</v>
      </c>
      <c r="AJ186" s="318"/>
      <c r="AK186" s="320"/>
      <c r="AL186" s="130"/>
      <c r="AM186" s="130"/>
      <c r="AN186" s="130"/>
      <c r="AO186" s="130"/>
      <c r="AP186" s="130"/>
      <c r="AQ186" s="130"/>
      <c r="AR186" s="130"/>
    </row>
    <row r="187" spans="2:50" ht="30" customHeight="1">
      <c r="B187" s="476"/>
      <c r="C187" s="477"/>
      <c r="D187" s="477"/>
      <c r="E187" s="477"/>
      <c r="F187" s="477"/>
      <c r="G187" s="477"/>
      <c r="H187" s="478"/>
      <c r="I187" s="348">
        <v>2</v>
      </c>
      <c r="J187" s="345"/>
      <c r="K187" s="470"/>
      <c r="L187" s="471"/>
      <c r="M187" s="471"/>
      <c r="N187" s="471"/>
      <c r="O187" s="471"/>
      <c r="P187" s="472"/>
      <c r="Q187" s="453" t="s">
        <v>114</v>
      </c>
      <c r="R187" s="319"/>
      <c r="S187" s="191" t="s">
        <v>156</v>
      </c>
      <c r="T187" s="470"/>
      <c r="U187" s="471"/>
      <c r="V187" s="471"/>
      <c r="W187" s="471"/>
      <c r="X187" s="471"/>
      <c r="Y187" s="471"/>
      <c r="Z187" s="472"/>
      <c r="AA187" s="453" t="s">
        <v>162</v>
      </c>
      <c r="AB187" s="320"/>
      <c r="AC187" s="473">
        <f t="shared" ref="AC187:AC190" si="52">K187*T187</f>
        <v>0</v>
      </c>
      <c r="AD187" s="474"/>
      <c r="AE187" s="474"/>
      <c r="AF187" s="474"/>
      <c r="AG187" s="474"/>
      <c r="AH187" s="475"/>
      <c r="AI187" s="453" t="s">
        <v>114</v>
      </c>
      <c r="AJ187" s="318"/>
      <c r="AK187" s="320"/>
      <c r="AM187" s="130"/>
      <c r="AN187" s="130"/>
      <c r="AO187" s="130"/>
      <c r="AP187" s="130"/>
      <c r="AQ187" s="130"/>
      <c r="AR187" s="130"/>
    </row>
    <row r="188" spans="2:50" s="144" customFormat="1" ht="30" customHeight="1">
      <c r="B188" s="476"/>
      <c r="C188" s="477"/>
      <c r="D188" s="477"/>
      <c r="E188" s="477"/>
      <c r="F188" s="477"/>
      <c r="G188" s="477"/>
      <c r="H188" s="478"/>
      <c r="I188" s="348">
        <v>3</v>
      </c>
      <c r="J188" s="345"/>
      <c r="K188" s="470"/>
      <c r="L188" s="471"/>
      <c r="M188" s="471"/>
      <c r="N188" s="471"/>
      <c r="O188" s="471"/>
      <c r="P188" s="472"/>
      <c r="Q188" s="453" t="s">
        <v>114</v>
      </c>
      <c r="R188" s="319"/>
      <c r="S188" s="191" t="s">
        <v>156</v>
      </c>
      <c r="T188" s="470"/>
      <c r="U188" s="471"/>
      <c r="V188" s="471"/>
      <c r="W188" s="471"/>
      <c r="X188" s="471"/>
      <c r="Y188" s="471"/>
      <c r="Z188" s="472"/>
      <c r="AA188" s="453" t="s">
        <v>162</v>
      </c>
      <c r="AB188" s="320"/>
      <c r="AC188" s="473">
        <f t="shared" si="52"/>
        <v>0</v>
      </c>
      <c r="AD188" s="474"/>
      <c r="AE188" s="474"/>
      <c r="AF188" s="474"/>
      <c r="AG188" s="474"/>
      <c r="AH188" s="475"/>
      <c r="AI188" s="453" t="s">
        <v>114</v>
      </c>
      <c r="AJ188" s="318"/>
      <c r="AK188" s="320"/>
      <c r="AM188" s="148"/>
      <c r="AN188" s="148"/>
      <c r="AO188" s="148"/>
      <c r="AP188" s="148"/>
      <c r="AQ188" s="148"/>
    </row>
    <row r="189" spans="2:50" s="144" customFormat="1" ht="30" customHeight="1">
      <c r="B189" s="476"/>
      <c r="C189" s="477"/>
      <c r="D189" s="477"/>
      <c r="E189" s="477"/>
      <c r="F189" s="477"/>
      <c r="G189" s="477"/>
      <c r="H189" s="478"/>
      <c r="I189" s="343">
        <v>4</v>
      </c>
      <c r="J189" s="407"/>
      <c r="K189" s="470"/>
      <c r="L189" s="471"/>
      <c r="M189" s="471"/>
      <c r="N189" s="471"/>
      <c r="O189" s="471"/>
      <c r="P189" s="472"/>
      <c r="Q189" s="453" t="s">
        <v>114</v>
      </c>
      <c r="R189" s="319"/>
      <c r="S189" s="191" t="s">
        <v>156</v>
      </c>
      <c r="T189" s="470"/>
      <c r="U189" s="471"/>
      <c r="V189" s="471"/>
      <c r="W189" s="471"/>
      <c r="X189" s="471"/>
      <c r="Y189" s="471"/>
      <c r="Z189" s="472"/>
      <c r="AA189" s="453" t="s">
        <v>162</v>
      </c>
      <c r="AB189" s="320"/>
      <c r="AC189" s="473">
        <f t="shared" si="52"/>
        <v>0</v>
      </c>
      <c r="AD189" s="474"/>
      <c r="AE189" s="474"/>
      <c r="AF189" s="474"/>
      <c r="AG189" s="474"/>
      <c r="AH189" s="475"/>
      <c r="AI189" s="453" t="s">
        <v>114</v>
      </c>
      <c r="AJ189" s="318"/>
      <c r="AK189" s="320"/>
      <c r="AM189" s="148"/>
      <c r="AN189" s="148"/>
      <c r="AO189" s="148"/>
      <c r="AP189" s="148"/>
      <c r="AQ189" s="148"/>
    </row>
    <row r="190" spans="2:50" s="144" customFormat="1" ht="30" customHeight="1">
      <c r="B190" s="476"/>
      <c r="C190" s="477"/>
      <c r="D190" s="477"/>
      <c r="E190" s="477"/>
      <c r="F190" s="477"/>
      <c r="G190" s="477"/>
      <c r="H190" s="478"/>
      <c r="I190" s="343">
        <v>5</v>
      </c>
      <c r="J190" s="407"/>
      <c r="K190" s="470"/>
      <c r="L190" s="471"/>
      <c r="M190" s="471"/>
      <c r="N190" s="471"/>
      <c r="O190" s="471"/>
      <c r="P190" s="472"/>
      <c r="Q190" s="453" t="s">
        <v>114</v>
      </c>
      <c r="R190" s="319"/>
      <c r="S190" s="191" t="s">
        <v>156</v>
      </c>
      <c r="T190" s="470"/>
      <c r="U190" s="471"/>
      <c r="V190" s="471"/>
      <c r="W190" s="471"/>
      <c r="X190" s="471"/>
      <c r="Y190" s="471"/>
      <c r="Z190" s="472"/>
      <c r="AA190" s="453" t="s">
        <v>162</v>
      </c>
      <c r="AB190" s="320"/>
      <c r="AC190" s="473">
        <f t="shared" si="52"/>
        <v>0</v>
      </c>
      <c r="AD190" s="474"/>
      <c r="AE190" s="474"/>
      <c r="AF190" s="474"/>
      <c r="AG190" s="474"/>
      <c r="AH190" s="475"/>
      <c r="AI190" s="453" t="s">
        <v>114</v>
      </c>
      <c r="AJ190" s="318"/>
      <c r="AK190" s="320"/>
    </row>
    <row r="191" spans="2:50" s="144" customFormat="1" ht="30" customHeight="1" thickBot="1">
      <c r="B191" s="476"/>
      <c r="C191" s="477"/>
      <c r="D191" s="477"/>
      <c r="E191" s="477"/>
      <c r="F191" s="477"/>
      <c r="G191" s="477"/>
      <c r="H191" s="478"/>
      <c r="I191" s="454" t="s">
        <v>158</v>
      </c>
      <c r="J191" s="455"/>
      <c r="K191" s="455"/>
      <c r="L191" s="455"/>
      <c r="M191" s="455"/>
      <c r="N191" s="455"/>
      <c r="O191" s="455"/>
      <c r="P191" s="455"/>
      <c r="Q191" s="455"/>
      <c r="R191" s="455"/>
      <c r="S191" s="455"/>
      <c r="T191" s="455"/>
      <c r="U191" s="455"/>
      <c r="V191" s="455"/>
      <c r="W191" s="455"/>
      <c r="X191" s="455"/>
      <c r="Y191" s="455"/>
      <c r="Z191" s="455"/>
      <c r="AA191" s="455"/>
      <c r="AB191" s="456"/>
      <c r="AC191" s="457">
        <f>SUM(AC186:AH190)</f>
        <v>0</v>
      </c>
      <c r="AD191" s="458"/>
      <c r="AE191" s="458"/>
      <c r="AF191" s="458"/>
      <c r="AG191" s="458"/>
      <c r="AH191" s="459"/>
      <c r="AI191" s="460" t="s">
        <v>114</v>
      </c>
      <c r="AJ191" s="461"/>
      <c r="AK191" s="462"/>
    </row>
    <row r="192" spans="2:50" s="144" customFormat="1" ht="30" customHeight="1" thickBot="1">
      <c r="B192" s="479"/>
      <c r="C192" s="480"/>
      <c r="D192" s="480"/>
      <c r="E192" s="480"/>
      <c r="F192" s="480"/>
      <c r="G192" s="480"/>
      <c r="H192" s="480"/>
      <c r="I192" s="463" t="s">
        <v>467</v>
      </c>
      <c r="J192" s="464"/>
      <c r="K192" s="464"/>
      <c r="L192" s="464"/>
      <c r="M192" s="464"/>
      <c r="N192" s="464"/>
      <c r="O192" s="464"/>
      <c r="P192" s="465"/>
      <c r="Q192" s="466">
        <f>ROUNDDOWN(AC191,2)</f>
        <v>0</v>
      </c>
      <c r="R192" s="466"/>
      <c r="S192" s="466"/>
      <c r="T192" s="466"/>
      <c r="U192" s="466"/>
      <c r="V192" s="466"/>
      <c r="W192" s="466"/>
      <c r="X192" s="467" t="s">
        <v>114</v>
      </c>
      <c r="Y192" s="467"/>
      <c r="Z192" s="468" t="s">
        <v>324</v>
      </c>
      <c r="AA192" s="468"/>
      <c r="AB192" s="468"/>
      <c r="AC192" s="468"/>
      <c r="AD192" s="468"/>
      <c r="AE192" s="468"/>
      <c r="AF192" s="468"/>
      <c r="AG192" s="468"/>
      <c r="AH192" s="468"/>
      <c r="AI192" s="468"/>
      <c r="AJ192" s="468"/>
      <c r="AK192" s="469"/>
    </row>
    <row r="193" spans="2:57" s="144" customFormat="1" ht="15" customHeight="1">
      <c r="B193" s="2"/>
      <c r="C193" s="2"/>
      <c r="D193" s="2"/>
      <c r="E193" s="2"/>
      <c r="F193" s="2"/>
      <c r="G193" s="2"/>
      <c r="H193" s="2"/>
      <c r="I193" s="2"/>
      <c r="J193" s="2"/>
      <c r="K193" s="2"/>
      <c r="L193" s="2"/>
      <c r="M193" s="2"/>
      <c r="N193" s="2"/>
      <c r="O193" s="2"/>
      <c r="P193" s="2"/>
      <c r="Q193" s="130"/>
      <c r="R193" s="130"/>
      <c r="S193" s="130"/>
      <c r="T193" s="130"/>
      <c r="U193" s="130"/>
      <c r="V193" s="130"/>
      <c r="W193" s="130"/>
      <c r="X193" s="158"/>
      <c r="Y193" s="158"/>
      <c r="Z193" s="159"/>
      <c r="AA193" s="159"/>
      <c r="AB193" s="159"/>
      <c r="AC193" s="159"/>
      <c r="AD193" s="159"/>
      <c r="AE193" s="159"/>
      <c r="AF193" s="159"/>
      <c r="AG193" s="159"/>
      <c r="AH193" s="159"/>
      <c r="AI193" s="159"/>
      <c r="AJ193" s="159"/>
      <c r="AK193" s="159"/>
    </row>
    <row r="194" spans="2:57" s="144" customFormat="1" ht="15" customHeight="1">
      <c r="B194" s="143" t="s">
        <v>163</v>
      </c>
      <c r="D194" s="143"/>
      <c r="E194" s="143"/>
      <c r="F194" s="143"/>
      <c r="G194" s="143"/>
      <c r="AO194" s="145" t="s">
        <v>518</v>
      </c>
    </row>
    <row r="195" spans="2:57" s="144" customFormat="1" ht="15" customHeight="1">
      <c r="B195" s="143" t="s">
        <v>415</v>
      </c>
      <c r="C195" s="2"/>
      <c r="D195" s="2"/>
      <c r="E195" s="2"/>
      <c r="F195" s="2"/>
      <c r="G195" s="2"/>
      <c r="H195" s="2"/>
      <c r="I195" s="2"/>
      <c r="J195" s="2"/>
      <c r="K195" s="2"/>
      <c r="L195" s="2"/>
      <c r="M195" s="2"/>
      <c r="N195" s="2"/>
      <c r="O195" s="2"/>
      <c r="P195" s="2"/>
      <c r="Q195" s="160"/>
      <c r="R195" s="160"/>
      <c r="S195" s="160"/>
      <c r="T195" s="160"/>
      <c r="U195" s="160"/>
      <c r="V195" s="160"/>
      <c r="W195" s="160"/>
      <c r="X195" s="160"/>
      <c r="Y195" s="160"/>
      <c r="Z195" s="160"/>
      <c r="AA195" s="160"/>
      <c r="AB195" s="160"/>
      <c r="AC195" s="160"/>
      <c r="AD195" s="160"/>
      <c r="AE195" s="160"/>
      <c r="AF195" s="160"/>
      <c r="AH195" s="160"/>
      <c r="AI195" s="160"/>
      <c r="AJ195" s="160"/>
      <c r="AK195" s="160"/>
      <c r="AL195" s="160"/>
      <c r="AM195" s="160"/>
      <c r="AN195" s="160"/>
      <c r="AO195" s="145"/>
    </row>
    <row r="196" spans="2:57" s="144" customFormat="1" ht="30" customHeight="1">
      <c r="B196" s="343" t="s">
        <v>413</v>
      </c>
      <c r="C196" s="344"/>
      <c r="D196" s="344"/>
      <c r="E196" s="344"/>
      <c r="F196" s="344"/>
      <c r="G196" s="344"/>
      <c r="H196" s="344"/>
      <c r="I196" s="344"/>
      <c r="J196" s="344"/>
      <c r="K196" s="344"/>
      <c r="L196" s="344"/>
      <c r="M196" s="344"/>
      <c r="N196" s="344"/>
      <c r="O196" s="344"/>
      <c r="P196" s="345"/>
      <c r="Q196" s="346">
        <v>0</v>
      </c>
      <c r="R196" s="347"/>
      <c r="S196" s="347"/>
      <c r="T196" s="347"/>
      <c r="U196" s="347"/>
      <c r="V196" s="347"/>
      <c r="W196" s="347"/>
      <c r="X196" s="347"/>
      <c r="Y196" s="347"/>
      <c r="Z196" s="347"/>
      <c r="AA196" s="347"/>
      <c r="AB196" s="347"/>
      <c r="AC196" s="347"/>
      <c r="AD196" s="347"/>
      <c r="AE196" s="347"/>
      <c r="AF196" s="347"/>
      <c r="AG196" s="161" t="s">
        <v>15</v>
      </c>
      <c r="AH196" s="344" t="s">
        <v>165</v>
      </c>
      <c r="AI196" s="344"/>
      <c r="AJ196" s="344"/>
      <c r="AK196" s="344"/>
      <c r="AL196" s="344"/>
      <c r="AM196" s="344"/>
      <c r="AN196" s="345"/>
      <c r="AS196" s="149"/>
      <c r="AT196" s="149"/>
      <c r="AU196" s="150"/>
    </row>
    <row r="197" spans="2:57" s="144" customFormat="1" ht="15" customHeight="1">
      <c r="B197" s="154"/>
      <c r="C197" s="2"/>
      <c r="D197" s="2"/>
      <c r="E197" s="2"/>
      <c r="F197" s="2"/>
      <c r="G197" s="2"/>
      <c r="H197" s="2"/>
      <c r="I197" s="2"/>
      <c r="J197" s="2"/>
      <c r="K197" s="2"/>
      <c r="L197" s="2"/>
      <c r="M197" s="2"/>
      <c r="N197" s="2"/>
      <c r="O197" s="2"/>
      <c r="P197" s="2"/>
      <c r="Q197" s="76"/>
      <c r="R197" s="76"/>
      <c r="S197" s="76"/>
      <c r="T197" s="76"/>
      <c r="U197" s="76"/>
      <c r="V197" s="76"/>
      <c r="W197" s="76"/>
      <c r="X197" s="76"/>
      <c r="Y197" s="76"/>
      <c r="Z197" s="76"/>
      <c r="AA197" s="76"/>
      <c r="AB197" s="76"/>
      <c r="AC197" s="76"/>
      <c r="AD197" s="76"/>
      <c r="AE197" s="76"/>
      <c r="AF197" s="76"/>
      <c r="AG197" s="2"/>
      <c r="AH197" s="2"/>
      <c r="AI197" s="2"/>
      <c r="AJ197" s="2"/>
      <c r="AK197" s="2"/>
      <c r="AL197" s="2"/>
      <c r="AM197" s="2"/>
      <c r="AN197" s="2"/>
      <c r="AS197" s="149"/>
      <c r="AT197" s="149"/>
      <c r="AU197" s="150"/>
    </row>
    <row r="198" spans="2:57" s="144" customFormat="1" ht="15" customHeight="1">
      <c r="B198" s="143" t="s">
        <v>465</v>
      </c>
      <c r="C198" s="2"/>
      <c r="D198" s="2"/>
      <c r="E198" s="2"/>
      <c r="F198" s="2"/>
      <c r="G198" s="2"/>
      <c r="H198" s="2"/>
      <c r="I198" s="2"/>
      <c r="J198" s="2"/>
      <c r="K198" s="2"/>
      <c r="L198" s="2"/>
      <c r="M198" s="2"/>
      <c r="N198" s="2"/>
      <c r="O198" s="2"/>
      <c r="P198" s="2"/>
      <c r="Q198" s="160"/>
      <c r="R198" s="160"/>
      <c r="S198" s="160"/>
      <c r="T198" s="160"/>
      <c r="U198" s="160"/>
      <c r="V198" s="160"/>
      <c r="W198" s="160"/>
      <c r="X198" s="160"/>
      <c r="Y198" s="160"/>
      <c r="Z198" s="160"/>
      <c r="AA198" s="160"/>
      <c r="AB198" s="160"/>
      <c r="AC198" s="160"/>
      <c r="AD198" s="160"/>
      <c r="AE198" s="160"/>
      <c r="AF198" s="160"/>
      <c r="AH198" s="160"/>
      <c r="AI198" s="160"/>
      <c r="AJ198" s="160"/>
      <c r="AK198" s="160"/>
      <c r="AL198" s="160"/>
      <c r="AM198" s="160"/>
      <c r="AN198" s="160"/>
      <c r="AO198" s="145"/>
    </row>
    <row r="199" spans="2:57" s="144" customFormat="1" ht="30" customHeight="1">
      <c r="B199" s="348" t="s">
        <v>164</v>
      </c>
      <c r="C199" s="344"/>
      <c r="D199" s="344"/>
      <c r="E199" s="344"/>
      <c r="F199" s="344"/>
      <c r="G199" s="344"/>
      <c r="H199" s="344"/>
      <c r="I199" s="344"/>
      <c r="J199" s="344"/>
      <c r="K199" s="344"/>
      <c r="L199" s="344"/>
      <c r="M199" s="344"/>
      <c r="N199" s="344"/>
      <c r="O199" s="344"/>
      <c r="P199" s="345"/>
      <c r="Q199" s="346"/>
      <c r="R199" s="347"/>
      <c r="S199" s="347"/>
      <c r="T199" s="347"/>
      <c r="U199" s="347"/>
      <c r="V199" s="347"/>
      <c r="W199" s="347"/>
      <c r="X199" s="347"/>
      <c r="Y199" s="347"/>
      <c r="Z199" s="347"/>
      <c r="AA199" s="347"/>
      <c r="AB199" s="347"/>
      <c r="AC199" s="347"/>
      <c r="AD199" s="347"/>
      <c r="AE199" s="347"/>
      <c r="AF199" s="347"/>
      <c r="AG199" s="161" t="s">
        <v>15</v>
      </c>
      <c r="AH199" s="344" t="s">
        <v>166</v>
      </c>
      <c r="AI199" s="344"/>
      <c r="AJ199" s="344"/>
      <c r="AK199" s="344"/>
      <c r="AL199" s="344"/>
      <c r="AM199" s="344"/>
      <c r="AN199" s="345"/>
      <c r="AS199" s="149"/>
      <c r="AT199" s="149"/>
      <c r="AU199" s="150"/>
    </row>
    <row r="200" spans="2:57" s="144" customFormat="1" ht="30" customHeight="1">
      <c r="B200" s="348" t="s">
        <v>167</v>
      </c>
      <c r="C200" s="344"/>
      <c r="D200" s="344"/>
      <c r="E200" s="344"/>
      <c r="F200" s="344"/>
      <c r="G200" s="344"/>
      <c r="H200" s="344"/>
      <c r="I200" s="344"/>
      <c r="J200" s="344"/>
      <c r="K200" s="344"/>
      <c r="L200" s="344"/>
      <c r="M200" s="344"/>
      <c r="N200" s="344"/>
      <c r="O200" s="344"/>
      <c r="P200" s="345"/>
      <c r="Q200" s="434">
        <f>Q199-Q196</f>
        <v>0</v>
      </c>
      <c r="R200" s="435"/>
      <c r="S200" s="435"/>
      <c r="T200" s="435"/>
      <c r="U200" s="435"/>
      <c r="V200" s="435"/>
      <c r="W200" s="435"/>
      <c r="X200" s="435"/>
      <c r="Y200" s="435"/>
      <c r="Z200" s="435"/>
      <c r="AA200" s="435"/>
      <c r="AB200" s="435"/>
      <c r="AC200" s="435"/>
      <c r="AD200" s="435"/>
      <c r="AE200" s="435"/>
      <c r="AF200" s="435"/>
      <c r="AG200" s="161" t="s">
        <v>15</v>
      </c>
      <c r="AH200" s="344" t="s">
        <v>416</v>
      </c>
      <c r="AI200" s="344"/>
      <c r="AJ200" s="344"/>
      <c r="AK200" s="344"/>
      <c r="AL200" s="344"/>
      <c r="AM200" s="344"/>
      <c r="AN200" s="345"/>
      <c r="AS200" s="149"/>
      <c r="AT200" s="149"/>
      <c r="AU200" s="150"/>
    </row>
    <row r="201" spans="2:57" s="144" customFormat="1" ht="15" customHeight="1">
      <c r="B201" s="143"/>
      <c r="D201" s="143"/>
      <c r="E201" s="143"/>
      <c r="F201" s="143"/>
      <c r="G201" s="143"/>
      <c r="AO201" s="145"/>
    </row>
    <row r="202" spans="2:57" s="144" customFormat="1" ht="15" customHeight="1">
      <c r="B202" s="143" t="s">
        <v>466</v>
      </c>
      <c r="D202" s="143"/>
      <c r="E202" s="143"/>
      <c r="F202" s="143"/>
      <c r="G202" s="143"/>
      <c r="AV202" s="149"/>
      <c r="AW202" s="149"/>
      <c r="AX202" s="150"/>
    </row>
    <row r="203" spans="2:57" s="144" customFormat="1" ht="30" customHeight="1">
      <c r="B203" s="408" t="s">
        <v>411</v>
      </c>
      <c r="C203" s="409"/>
      <c r="D203" s="409"/>
      <c r="E203" s="410"/>
      <c r="F203" s="436" t="s">
        <v>149</v>
      </c>
      <c r="G203" s="422"/>
      <c r="H203" s="422"/>
      <c r="I203" s="422"/>
      <c r="J203" s="422"/>
      <c r="K203" s="422"/>
      <c r="L203" s="422"/>
      <c r="M203" s="422"/>
      <c r="N203" s="422"/>
      <c r="O203" s="422"/>
      <c r="P203" s="423"/>
      <c r="Q203" s="437">
        <f>$L$21</f>
        <v>0</v>
      </c>
      <c r="R203" s="438"/>
      <c r="S203" s="438"/>
      <c r="T203" s="438"/>
      <c r="U203" s="438"/>
      <c r="V203" s="438"/>
      <c r="W203" s="438"/>
      <c r="X203" s="438"/>
      <c r="Y203" s="438"/>
      <c r="Z203" s="438"/>
      <c r="AA203" s="438"/>
      <c r="AB203" s="438"/>
      <c r="AC203" s="438"/>
      <c r="AD203" s="438"/>
      <c r="AE203" s="438"/>
      <c r="AF203" s="438"/>
      <c r="AG203" s="162"/>
      <c r="AH203" s="422" t="s">
        <v>328</v>
      </c>
      <c r="AI203" s="422"/>
      <c r="AJ203" s="422"/>
      <c r="AK203" s="422"/>
      <c r="AL203" s="422"/>
      <c r="AM203" s="422"/>
      <c r="AN203" s="423"/>
      <c r="AS203" s="149"/>
      <c r="AT203" s="149"/>
      <c r="AU203" s="150"/>
      <c r="BA203" s="163" t="s">
        <v>321</v>
      </c>
      <c r="BB203" s="164">
        <v>3</v>
      </c>
      <c r="BC203" s="164">
        <v>3.6</v>
      </c>
      <c r="BD203" s="164">
        <v>3.75</v>
      </c>
      <c r="BE203" s="163" t="s">
        <v>322</v>
      </c>
    </row>
    <row r="204" spans="2:57" s="144" customFormat="1" ht="30" customHeight="1">
      <c r="B204" s="411"/>
      <c r="C204" s="412"/>
      <c r="D204" s="412"/>
      <c r="E204" s="413"/>
      <c r="F204" s="339" t="s">
        <v>394</v>
      </c>
      <c r="G204" s="300"/>
      <c r="H204" s="300"/>
      <c r="I204" s="300"/>
      <c r="J204" s="300"/>
      <c r="K204" s="300"/>
      <c r="L204" s="300"/>
      <c r="M204" s="300"/>
      <c r="N204" s="300"/>
      <c r="O204" s="300"/>
      <c r="P204" s="301"/>
      <c r="Q204" s="439">
        <f>AH181</f>
        <v>0</v>
      </c>
      <c r="R204" s="440"/>
      <c r="S204" s="440"/>
      <c r="T204" s="440"/>
      <c r="U204" s="440"/>
      <c r="V204" s="440"/>
      <c r="W204" s="440"/>
      <c r="X204" s="440"/>
      <c r="Y204" s="440"/>
      <c r="Z204" s="440"/>
      <c r="AA204" s="440"/>
      <c r="AB204" s="440"/>
      <c r="AC204" s="440"/>
      <c r="AD204" s="440"/>
      <c r="AE204" s="440"/>
      <c r="AF204" s="440"/>
      <c r="AG204" s="304" t="s">
        <v>113</v>
      </c>
      <c r="AH204" s="304"/>
      <c r="AI204" s="300" t="s">
        <v>419</v>
      </c>
      <c r="AJ204" s="300"/>
      <c r="AK204" s="300"/>
      <c r="AL204" s="300"/>
      <c r="AM204" s="300"/>
      <c r="AN204" s="301"/>
      <c r="AS204" s="149"/>
      <c r="AT204" s="149"/>
      <c r="AU204" s="150"/>
      <c r="BA204" s="163" t="s">
        <v>319</v>
      </c>
      <c r="BB204" s="165">
        <v>150000</v>
      </c>
      <c r="BC204" s="165">
        <v>100000</v>
      </c>
      <c r="BD204" s="165"/>
      <c r="BE204" s="165">
        <v>360000</v>
      </c>
    </row>
    <row r="205" spans="2:57" s="144" customFormat="1" ht="30" customHeight="1">
      <c r="B205" s="411"/>
      <c r="C205" s="412"/>
      <c r="D205" s="412"/>
      <c r="E205" s="413"/>
      <c r="F205" s="339" t="s">
        <v>168</v>
      </c>
      <c r="G205" s="300"/>
      <c r="H205" s="300"/>
      <c r="I205" s="300"/>
      <c r="J205" s="300"/>
      <c r="K205" s="300"/>
      <c r="L205" s="300"/>
      <c r="M205" s="300"/>
      <c r="N205" s="300"/>
      <c r="O205" s="300"/>
      <c r="P205" s="301"/>
      <c r="Q205" s="340">
        <f>IF(AND($Q$203=$BA$204,$Q$204&lt;=$BB$203),$BB$204,IF(AND($Q$203=$BA$204,$Q$204&gt;$BB$203),$BC$204,IF(AND($Q$203=$BA$205,$Q$204&lt;=$BB$203),$BB$205,IF(AND($Q$203=$BA$205,$Q$204&gt;$BB$203),$BD$205,0))))</f>
        <v>0</v>
      </c>
      <c r="R205" s="341"/>
      <c r="S205" s="341"/>
      <c r="T205" s="341"/>
      <c r="U205" s="341"/>
      <c r="V205" s="341"/>
      <c r="W205" s="341"/>
      <c r="X205" s="341"/>
      <c r="Y205" s="341"/>
      <c r="Z205" s="341"/>
      <c r="AA205" s="341"/>
      <c r="AB205" s="341"/>
      <c r="AC205" s="341"/>
      <c r="AD205" s="341"/>
      <c r="AE205" s="341"/>
      <c r="AF205" s="341"/>
      <c r="AG205" s="342" t="s">
        <v>169</v>
      </c>
      <c r="AH205" s="342"/>
      <c r="AI205" s="342"/>
      <c r="AJ205" s="300" t="s">
        <v>420</v>
      </c>
      <c r="AK205" s="300"/>
      <c r="AL205" s="300"/>
      <c r="AM205" s="300"/>
      <c r="AN205" s="301"/>
      <c r="AS205" s="149"/>
      <c r="AT205" s="149"/>
      <c r="AU205" s="150"/>
      <c r="BA205" s="163" t="s">
        <v>320</v>
      </c>
      <c r="BB205" s="165">
        <v>180000</v>
      </c>
      <c r="BC205" s="165"/>
      <c r="BD205" s="165">
        <v>120000</v>
      </c>
      <c r="BE205" s="165">
        <v>450000</v>
      </c>
    </row>
    <row r="206" spans="2:57" s="144" customFormat="1" ht="30" customHeight="1">
      <c r="B206" s="411"/>
      <c r="C206" s="412"/>
      <c r="D206" s="412"/>
      <c r="E206" s="412"/>
      <c r="F206" s="444" t="s">
        <v>494</v>
      </c>
      <c r="G206" s="445"/>
      <c r="H206" s="445"/>
      <c r="I206" s="445"/>
      <c r="J206" s="446"/>
      <c r="K206" s="300" t="s">
        <v>522</v>
      </c>
      <c r="L206" s="300"/>
      <c r="M206" s="300"/>
      <c r="N206" s="300"/>
      <c r="O206" s="300"/>
      <c r="P206" s="301"/>
      <c r="Q206" s="302">
        <f>SUM(AH62,AH90,AH118,AH146,AH174,AH63,AH91,AH119,AH147,AH175)</f>
        <v>0</v>
      </c>
      <c r="R206" s="303"/>
      <c r="S206" s="303"/>
      <c r="T206" s="303"/>
      <c r="U206" s="303"/>
      <c r="V206" s="303"/>
      <c r="W206" s="303"/>
      <c r="X206" s="303"/>
      <c r="Y206" s="303"/>
      <c r="Z206" s="303"/>
      <c r="AA206" s="303"/>
      <c r="AB206" s="303"/>
      <c r="AC206" s="303"/>
      <c r="AD206" s="303"/>
      <c r="AE206" s="303"/>
      <c r="AF206" s="303"/>
      <c r="AG206" s="304" t="s">
        <v>113</v>
      </c>
      <c r="AH206" s="304"/>
      <c r="AI206" s="300" t="s">
        <v>497</v>
      </c>
      <c r="AJ206" s="300"/>
      <c r="AK206" s="300"/>
      <c r="AL206" s="300"/>
      <c r="AM206" s="300"/>
      <c r="AN206" s="301"/>
      <c r="AS206" s="149"/>
      <c r="AT206" s="149"/>
      <c r="AU206" s="150"/>
      <c r="BA206" s="57"/>
      <c r="BB206" s="209"/>
      <c r="BC206" s="209"/>
      <c r="BD206" s="209"/>
      <c r="BE206" s="209"/>
    </row>
    <row r="207" spans="2:57" s="144" customFormat="1" ht="30" customHeight="1">
      <c r="B207" s="411"/>
      <c r="C207" s="412"/>
      <c r="D207" s="412"/>
      <c r="E207" s="412"/>
      <c r="F207" s="447"/>
      <c r="G207" s="448"/>
      <c r="H207" s="448"/>
      <c r="I207" s="448"/>
      <c r="J207" s="449"/>
      <c r="K207" s="300" t="s">
        <v>502</v>
      </c>
      <c r="L207" s="300"/>
      <c r="M207" s="300"/>
      <c r="N207" s="300"/>
      <c r="O207" s="300"/>
      <c r="P207" s="301"/>
      <c r="Q207" s="302">
        <f>SUM(AH64,AH92,AH120,AH148,AH176)</f>
        <v>0</v>
      </c>
      <c r="R207" s="303"/>
      <c r="S207" s="303"/>
      <c r="T207" s="303"/>
      <c r="U207" s="303"/>
      <c r="V207" s="303"/>
      <c r="W207" s="303"/>
      <c r="X207" s="303"/>
      <c r="Y207" s="303"/>
      <c r="Z207" s="303"/>
      <c r="AA207" s="303"/>
      <c r="AB207" s="303"/>
      <c r="AC207" s="303"/>
      <c r="AD207" s="303"/>
      <c r="AE207" s="303"/>
      <c r="AF207" s="303"/>
      <c r="AG207" s="304" t="s">
        <v>113</v>
      </c>
      <c r="AH207" s="304"/>
      <c r="AI207" s="300" t="s">
        <v>498</v>
      </c>
      <c r="AJ207" s="300"/>
      <c r="AK207" s="300"/>
      <c r="AL207" s="300"/>
      <c r="AM207" s="300"/>
      <c r="AN207" s="301"/>
      <c r="AS207" s="149"/>
      <c r="AT207" s="149"/>
      <c r="AU207" s="150"/>
      <c r="BA207" s="57"/>
      <c r="BB207" s="209"/>
      <c r="BC207" s="209"/>
      <c r="BD207" s="209"/>
      <c r="BE207" s="209"/>
    </row>
    <row r="208" spans="2:57" s="144" customFormat="1" ht="30" customHeight="1">
      <c r="B208" s="411"/>
      <c r="C208" s="412"/>
      <c r="D208" s="412"/>
      <c r="E208" s="412"/>
      <c r="F208" s="447"/>
      <c r="G208" s="448"/>
      <c r="H208" s="448"/>
      <c r="I208" s="448"/>
      <c r="J208" s="449"/>
      <c r="K208" s="300" t="s">
        <v>548</v>
      </c>
      <c r="L208" s="300"/>
      <c r="M208" s="300"/>
      <c r="N208" s="300"/>
      <c r="O208" s="300"/>
      <c r="P208" s="301"/>
      <c r="Q208" s="302">
        <f>SUM(AH65,AH93,AH121,AH149,AH177)</f>
        <v>0</v>
      </c>
      <c r="R208" s="303"/>
      <c r="S208" s="303"/>
      <c r="T208" s="303"/>
      <c r="U208" s="303"/>
      <c r="V208" s="303"/>
      <c r="W208" s="303"/>
      <c r="X208" s="303"/>
      <c r="Y208" s="303"/>
      <c r="Z208" s="303"/>
      <c r="AA208" s="303"/>
      <c r="AB208" s="303"/>
      <c r="AC208" s="303"/>
      <c r="AD208" s="303"/>
      <c r="AE208" s="303"/>
      <c r="AF208" s="303"/>
      <c r="AG208" s="304" t="s">
        <v>113</v>
      </c>
      <c r="AH208" s="304"/>
      <c r="AI208" s="300" t="s">
        <v>499</v>
      </c>
      <c r="AJ208" s="300"/>
      <c r="AK208" s="300"/>
      <c r="AL208" s="300"/>
      <c r="AM208" s="300"/>
      <c r="AN208" s="301"/>
      <c r="AS208" s="149"/>
      <c r="AT208" s="149"/>
      <c r="AU208" s="150"/>
      <c r="BA208" s="57"/>
      <c r="BB208" s="209"/>
      <c r="BC208" s="209"/>
      <c r="BD208" s="209"/>
      <c r="BE208" s="209"/>
    </row>
    <row r="209" spans="1:57" s="144" customFormat="1" ht="30" customHeight="1">
      <c r="B209" s="411"/>
      <c r="C209" s="412"/>
      <c r="D209" s="412"/>
      <c r="E209" s="412"/>
      <c r="F209" s="447"/>
      <c r="G209" s="448"/>
      <c r="H209" s="448"/>
      <c r="I209" s="448"/>
      <c r="J209" s="449"/>
      <c r="K209" s="300" t="s">
        <v>549</v>
      </c>
      <c r="L209" s="300"/>
      <c r="M209" s="300"/>
      <c r="N209" s="300"/>
      <c r="O209" s="300"/>
      <c r="P209" s="301"/>
      <c r="Q209" s="302">
        <f>SUM(AH122,AH123,AH179,AH178,AH150,AH151,AH94,AH95,AH66,AH67)</f>
        <v>0</v>
      </c>
      <c r="R209" s="303"/>
      <c r="S209" s="303"/>
      <c r="T209" s="303"/>
      <c r="U209" s="303"/>
      <c r="V209" s="303"/>
      <c r="W209" s="303"/>
      <c r="X209" s="303"/>
      <c r="Y209" s="303"/>
      <c r="Z209" s="303"/>
      <c r="AA209" s="303"/>
      <c r="AB209" s="303"/>
      <c r="AC209" s="303"/>
      <c r="AD209" s="303"/>
      <c r="AE209" s="303"/>
      <c r="AF209" s="303"/>
      <c r="AG209" s="304" t="s">
        <v>113</v>
      </c>
      <c r="AH209" s="304"/>
      <c r="AI209" s="300" t="s">
        <v>550</v>
      </c>
      <c r="AJ209" s="300"/>
      <c r="AK209" s="300"/>
      <c r="AL209" s="300"/>
      <c r="AM209" s="300"/>
      <c r="AN209" s="301"/>
      <c r="AS209" s="149"/>
      <c r="AT209" s="149"/>
      <c r="AU209" s="150"/>
      <c r="BA209" s="57"/>
      <c r="BB209" s="209"/>
      <c r="BC209" s="209"/>
      <c r="BD209" s="209"/>
      <c r="BE209" s="209"/>
    </row>
    <row r="210" spans="1:57" s="144" customFormat="1" ht="30" customHeight="1">
      <c r="B210" s="411"/>
      <c r="C210" s="412"/>
      <c r="D210" s="412"/>
      <c r="E210" s="412"/>
      <c r="F210" s="450"/>
      <c r="G210" s="451"/>
      <c r="H210" s="451"/>
      <c r="I210" s="451"/>
      <c r="J210" s="452"/>
      <c r="K210" s="300" t="s">
        <v>495</v>
      </c>
      <c r="L210" s="300"/>
      <c r="M210" s="300"/>
      <c r="N210" s="300"/>
      <c r="O210" s="300"/>
      <c r="P210" s="301"/>
      <c r="Q210" s="341">
        <f>SUM(Q206*80000,Q207*50000,Q208*20000,Q209*10000)</f>
        <v>0</v>
      </c>
      <c r="R210" s="341"/>
      <c r="S210" s="341"/>
      <c r="T210" s="341"/>
      <c r="U210" s="341"/>
      <c r="V210" s="341"/>
      <c r="W210" s="341"/>
      <c r="X210" s="341"/>
      <c r="Y210" s="341"/>
      <c r="Z210" s="341"/>
      <c r="AA210" s="341"/>
      <c r="AB210" s="341"/>
      <c r="AC210" s="341"/>
      <c r="AD210" s="341"/>
      <c r="AE210" s="341"/>
      <c r="AF210" s="341"/>
      <c r="AG210" s="208" t="s">
        <v>496</v>
      </c>
      <c r="AH210" s="208"/>
      <c r="AI210" s="441" t="s">
        <v>551</v>
      </c>
      <c r="AJ210" s="442"/>
      <c r="AK210" s="442"/>
      <c r="AL210" s="442"/>
      <c r="AM210" s="442"/>
      <c r="AN210" s="443"/>
      <c r="AS210" s="149"/>
      <c r="AT210" s="149"/>
      <c r="AU210" s="150"/>
      <c r="BA210" s="57"/>
      <c r="BB210" s="209"/>
      <c r="BC210" s="209"/>
      <c r="BD210" s="209"/>
      <c r="BE210" s="209"/>
    </row>
    <row r="211" spans="1:57" s="144" customFormat="1" ht="30" customHeight="1">
      <c r="B211" s="414"/>
      <c r="C211" s="415"/>
      <c r="D211" s="415"/>
      <c r="E211" s="415"/>
      <c r="F211" s="426" t="s">
        <v>409</v>
      </c>
      <c r="G211" s="397"/>
      <c r="H211" s="397"/>
      <c r="I211" s="397"/>
      <c r="J211" s="397"/>
      <c r="K211" s="397"/>
      <c r="L211" s="397"/>
      <c r="M211" s="397"/>
      <c r="N211" s="397"/>
      <c r="O211" s="397"/>
      <c r="P211" s="398"/>
      <c r="Q211" s="395">
        <f>IF(Q203=BA204,IF(AND(Q204&gt;BB203,Q204&lt;=BC203),BE204,Q204*Q205),IF(Q203=BA205,IF(AND(Q204&gt;BB203,Q204&lt;=BD203),BE205,Q204*Q205),0))+Q210</f>
        <v>0</v>
      </c>
      <c r="R211" s="395"/>
      <c r="S211" s="395"/>
      <c r="T211" s="395"/>
      <c r="U211" s="395"/>
      <c r="V211" s="395"/>
      <c r="W211" s="395"/>
      <c r="X211" s="395"/>
      <c r="Y211" s="395"/>
      <c r="Z211" s="395"/>
      <c r="AA211" s="395"/>
      <c r="AB211" s="395"/>
      <c r="AC211" s="395"/>
      <c r="AD211" s="395"/>
      <c r="AE211" s="395"/>
      <c r="AF211" s="395"/>
      <c r="AG211" s="166" t="s">
        <v>15</v>
      </c>
      <c r="AH211" s="396" t="s">
        <v>552</v>
      </c>
      <c r="AI211" s="397"/>
      <c r="AJ211" s="397"/>
      <c r="AK211" s="397"/>
      <c r="AL211" s="397"/>
      <c r="AM211" s="397"/>
      <c r="AN211" s="398"/>
      <c r="AS211" s="149"/>
      <c r="AT211" s="149"/>
      <c r="AU211" s="150"/>
    </row>
    <row r="212" spans="1:57" s="144" customFormat="1" ht="30" customHeight="1">
      <c r="B212" s="408" t="s">
        <v>412</v>
      </c>
      <c r="C212" s="409"/>
      <c r="D212" s="409"/>
      <c r="E212" s="410"/>
      <c r="F212" s="417" t="s">
        <v>396</v>
      </c>
      <c r="G212" s="418"/>
      <c r="H212" s="418"/>
      <c r="I212" s="418"/>
      <c r="J212" s="418"/>
      <c r="K212" s="418"/>
      <c r="L212" s="418"/>
      <c r="M212" s="418"/>
      <c r="N212" s="418"/>
      <c r="O212" s="418"/>
      <c r="P212" s="419"/>
      <c r="Q212" s="420">
        <f>$Q$192</f>
        <v>0</v>
      </c>
      <c r="R212" s="421"/>
      <c r="S212" s="421"/>
      <c r="T212" s="421"/>
      <c r="U212" s="421"/>
      <c r="V212" s="421"/>
      <c r="W212" s="421"/>
      <c r="X212" s="421"/>
      <c r="Y212" s="421"/>
      <c r="Z212" s="421"/>
      <c r="AA212" s="421"/>
      <c r="AB212" s="421"/>
      <c r="AC212" s="421"/>
      <c r="AD212" s="421"/>
      <c r="AE212" s="421"/>
      <c r="AF212" s="421"/>
      <c r="AG212" s="422" t="s">
        <v>114</v>
      </c>
      <c r="AH212" s="422"/>
      <c r="AI212" s="422" t="s">
        <v>553</v>
      </c>
      <c r="AJ212" s="422"/>
      <c r="AK212" s="422"/>
      <c r="AL212" s="422"/>
      <c r="AM212" s="422"/>
      <c r="AN212" s="423"/>
      <c r="AS212" s="149"/>
      <c r="AT212" s="149"/>
      <c r="AU212" s="150"/>
    </row>
    <row r="213" spans="1:57" s="144" customFormat="1" ht="30" customHeight="1">
      <c r="B213" s="411"/>
      <c r="C213" s="412"/>
      <c r="D213" s="412"/>
      <c r="E213" s="413"/>
      <c r="F213" s="339" t="s">
        <v>168</v>
      </c>
      <c r="G213" s="300"/>
      <c r="H213" s="300"/>
      <c r="I213" s="300"/>
      <c r="J213" s="300"/>
      <c r="K213" s="300"/>
      <c r="L213" s="300"/>
      <c r="M213" s="300"/>
      <c r="N213" s="300"/>
      <c r="O213" s="300"/>
      <c r="P213" s="301"/>
      <c r="Q213" s="424">
        <v>120000</v>
      </c>
      <c r="R213" s="425"/>
      <c r="S213" s="425"/>
      <c r="T213" s="425"/>
      <c r="U213" s="425"/>
      <c r="V213" s="425"/>
      <c r="W213" s="425"/>
      <c r="X213" s="425"/>
      <c r="Y213" s="425"/>
      <c r="Z213" s="425"/>
      <c r="AA213" s="425"/>
      <c r="AB213" s="425"/>
      <c r="AC213" s="425"/>
      <c r="AD213" s="425"/>
      <c r="AE213" s="425"/>
      <c r="AF213" s="425"/>
      <c r="AG213" s="300" t="s">
        <v>170</v>
      </c>
      <c r="AH213" s="300"/>
      <c r="AI213" s="300"/>
      <c r="AJ213" s="300"/>
      <c r="AK213" s="300" t="s">
        <v>554</v>
      </c>
      <c r="AL213" s="300"/>
      <c r="AM213" s="300"/>
      <c r="AN213" s="301"/>
      <c r="AS213" s="149"/>
      <c r="AT213" s="149"/>
      <c r="AU213" s="150"/>
    </row>
    <row r="214" spans="1:57" s="144" customFormat="1" ht="30" customHeight="1">
      <c r="B214" s="414"/>
      <c r="C214" s="415"/>
      <c r="D214" s="415"/>
      <c r="E214" s="416"/>
      <c r="F214" s="426" t="s">
        <v>323</v>
      </c>
      <c r="G214" s="397"/>
      <c r="H214" s="397"/>
      <c r="I214" s="397"/>
      <c r="J214" s="397"/>
      <c r="K214" s="397"/>
      <c r="L214" s="397"/>
      <c r="M214" s="397"/>
      <c r="N214" s="397"/>
      <c r="O214" s="397"/>
      <c r="P214" s="398"/>
      <c r="Q214" s="394">
        <f>IFERROR(Q212*Q213,0)</f>
        <v>0</v>
      </c>
      <c r="R214" s="395"/>
      <c r="S214" s="395"/>
      <c r="T214" s="395"/>
      <c r="U214" s="395"/>
      <c r="V214" s="395"/>
      <c r="W214" s="395"/>
      <c r="X214" s="395"/>
      <c r="Y214" s="395"/>
      <c r="Z214" s="395"/>
      <c r="AA214" s="395"/>
      <c r="AB214" s="395"/>
      <c r="AC214" s="395"/>
      <c r="AD214" s="395"/>
      <c r="AE214" s="395"/>
      <c r="AF214" s="395"/>
      <c r="AG214" s="166" t="s">
        <v>15</v>
      </c>
      <c r="AH214" s="396" t="s">
        <v>557</v>
      </c>
      <c r="AI214" s="397"/>
      <c r="AJ214" s="397"/>
      <c r="AK214" s="397"/>
      <c r="AL214" s="397"/>
      <c r="AM214" s="397"/>
      <c r="AN214" s="398"/>
      <c r="AS214" s="149"/>
      <c r="AT214" s="149"/>
      <c r="AU214" s="150"/>
    </row>
    <row r="215" spans="1:57" s="144" customFormat="1" ht="30" customHeight="1">
      <c r="B215" s="399" t="s">
        <v>410</v>
      </c>
      <c r="C215" s="400"/>
      <c r="D215" s="400"/>
      <c r="E215" s="400"/>
      <c r="F215" s="400"/>
      <c r="G215" s="400"/>
      <c r="H215" s="400"/>
      <c r="I215" s="400"/>
      <c r="J215" s="400"/>
      <c r="K215" s="400"/>
      <c r="L215" s="400"/>
      <c r="M215" s="400"/>
      <c r="N215" s="400"/>
      <c r="O215" s="400"/>
      <c r="P215" s="401"/>
      <c r="Q215" s="402">
        <f>IFERROR(Q211+Q214,"")</f>
        <v>0</v>
      </c>
      <c r="R215" s="403"/>
      <c r="S215" s="403"/>
      <c r="T215" s="403"/>
      <c r="U215" s="403"/>
      <c r="V215" s="403"/>
      <c r="W215" s="403"/>
      <c r="X215" s="403"/>
      <c r="Y215" s="403"/>
      <c r="Z215" s="403"/>
      <c r="AA215" s="403"/>
      <c r="AB215" s="403"/>
      <c r="AC215" s="403"/>
      <c r="AD215" s="403"/>
      <c r="AE215" s="403"/>
      <c r="AF215" s="403"/>
      <c r="AG215" s="147" t="s">
        <v>15</v>
      </c>
      <c r="AH215" s="400" t="s">
        <v>555</v>
      </c>
      <c r="AI215" s="400"/>
      <c r="AJ215" s="400"/>
      <c r="AK215" s="400"/>
      <c r="AL215" s="400"/>
      <c r="AM215" s="400"/>
      <c r="AN215" s="401"/>
      <c r="AS215" s="149"/>
      <c r="AT215" s="149"/>
      <c r="AU215" s="150"/>
    </row>
    <row r="216" spans="1:57" s="144" customFormat="1" ht="15" customHeight="1">
      <c r="B216" s="161"/>
      <c r="C216" s="161"/>
      <c r="D216" s="161"/>
      <c r="E216" s="161"/>
      <c r="F216" s="161"/>
      <c r="G216" s="161"/>
      <c r="H216" s="161"/>
      <c r="I216" s="161"/>
      <c r="J216" s="161"/>
      <c r="K216" s="161"/>
      <c r="L216" s="161"/>
      <c r="M216" s="161"/>
      <c r="N216" s="161"/>
      <c r="O216" s="161"/>
      <c r="P216" s="161"/>
      <c r="Q216" s="100"/>
      <c r="R216" s="100"/>
      <c r="S216" s="100"/>
      <c r="T216" s="100"/>
      <c r="U216" s="100"/>
      <c r="V216" s="100"/>
      <c r="W216" s="100"/>
      <c r="X216" s="100"/>
      <c r="Y216" s="100"/>
      <c r="Z216" s="100"/>
      <c r="AA216" s="100"/>
      <c r="AB216" s="100"/>
      <c r="AC216" s="100"/>
      <c r="AD216" s="100"/>
      <c r="AE216" s="100"/>
      <c r="AF216" s="100"/>
      <c r="AG216" s="161"/>
      <c r="AH216" s="9"/>
      <c r="AI216" s="9"/>
      <c r="AJ216" s="9"/>
      <c r="AK216" s="9"/>
      <c r="AL216" s="9"/>
      <c r="AM216" s="9"/>
      <c r="AN216" s="9"/>
      <c r="AS216" s="149"/>
      <c r="AT216" s="149"/>
      <c r="AU216" s="150"/>
    </row>
    <row r="217" spans="1:57" s="144" customFormat="1" ht="30" customHeight="1">
      <c r="B217" s="348" t="s">
        <v>417</v>
      </c>
      <c r="C217" s="344"/>
      <c r="D217" s="344"/>
      <c r="E217" s="344"/>
      <c r="F217" s="344"/>
      <c r="G217" s="344"/>
      <c r="H217" s="344"/>
      <c r="I217" s="344"/>
      <c r="J217" s="344"/>
      <c r="K217" s="344"/>
      <c r="L217" s="344"/>
      <c r="M217" s="344"/>
      <c r="N217" s="344"/>
      <c r="O217" s="344"/>
      <c r="P217" s="345"/>
      <c r="Q217" s="404">
        <f>MIN(Q200,Q215)</f>
        <v>0</v>
      </c>
      <c r="R217" s="405"/>
      <c r="S217" s="405"/>
      <c r="T217" s="405"/>
      <c r="U217" s="405"/>
      <c r="V217" s="405"/>
      <c r="W217" s="405"/>
      <c r="X217" s="405"/>
      <c r="Y217" s="405"/>
      <c r="Z217" s="405"/>
      <c r="AA217" s="405"/>
      <c r="AB217" s="405"/>
      <c r="AC217" s="405"/>
      <c r="AD217" s="405"/>
      <c r="AE217" s="405"/>
      <c r="AF217" s="405"/>
      <c r="AG217" s="161" t="s">
        <v>15</v>
      </c>
      <c r="AH217" s="406" t="s">
        <v>556</v>
      </c>
      <c r="AI217" s="406"/>
      <c r="AJ217" s="406"/>
      <c r="AK217" s="406"/>
      <c r="AL217" s="406"/>
      <c r="AM217" s="406"/>
      <c r="AN217" s="407"/>
      <c r="AS217" s="149"/>
      <c r="AT217" s="149"/>
      <c r="AU217" s="150"/>
    </row>
    <row r="218" spans="1:57" s="144" customFormat="1" ht="15" customHeight="1" thickBot="1">
      <c r="B218" s="2"/>
      <c r="C218" s="2"/>
      <c r="D218" s="2"/>
      <c r="E218" s="2"/>
      <c r="F218" s="2"/>
      <c r="G218" s="2"/>
      <c r="H218" s="2"/>
      <c r="I218" s="2"/>
      <c r="J218" s="2"/>
      <c r="K218" s="2"/>
      <c r="L218" s="2"/>
      <c r="M218" s="2"/>
      <c r="N218" s="2"/>
      <c r="O218" s="2"/>
      <c r="P218" s="2"/>
      <c r="Q218" s="95"/>
      <c r="R218" s="76"/>
      <c r="S218" s="76"/>
      <c r="T218" s="76"/>
      <c r="U218" s="76"/>
      <c r="V218" s="76"/>
      <c r="W218" s="76"/>
      <c r="X218" s="76"/>
      <c r="Y218" s="76"/>
      <c r="Z218" s="76"/>
      <c r="AA218" s="76"/>
      <c r="AB218" s="76"/>
      <c r="AC218" s="76"/>
      <c r="AD218" s="76"/>
      <c r="AE218" s="76"/>
      <c r="AF218" s="76"/>
      <c r="AG218" s="2"/>
      <c r="AH218" s="1"/>
      <c r="AI218" s="1"/>
      <c r="AJ218" s="1"/>
      <c r="AK218" s="1"/>
      <c r="AL218" s="1"/>
      <c r="AM218" s="1"/>
      <c r="AN218" s="1"/>
      <c r="AS218" s="149"/>
      <c r="AT218" s="149"/>
      <c r="AU218" s="150"/>
    </row>
    <row r="219" spans="1:57" s="144" customFormat="1" ht="15" customHeight="1">
      <c r="B219" s="376" t="s">
        <v>171</v>
      </c>
      <c r="C219" s="377"/>
      <c r="D219" s="377"/>
      <c r="E219" s="377"/>
      <c r="F219" s="377"/>
      <c r="G219" s="377"/>
      <c r="H219" s="377"/>
      <c r="I219" s="377"/>
      <c r="J219" s="377"/>
      <c r="K219" s="377"/>
      <c r="L219" s="377"/>
      <c r="M219" s="377"/>
      <c r="N219" s="377"/>
      <c r="O219" s="377"/>
      <c r="P219" s="378"/>
      <c r="Q219" s="382">
        <f>ROUNDDOWN(Q217,-3)</f>
        <v>0</v>
      </c>
      <c r="R219" s="383"/>
      <c r="S219" s="383"/>
      <c r="T219" s="383"/>
      <c r="U219" s="383"/>
      <c r="V219" s="383"/>
      <c r="W219" s="383"/>
      <c r="X219" s="383"/>
      <c r="Y219" s="383"/>
      <c r="Z219" s="383"/>
      <c r="AA219" s="383"/>
      <c r="AB219" s="383"/>
      <c r="AC219" s="383"/>
      <c r="AD219" s="383"/>
      <c r="AE219" s="383"/>
      <c r="AF219" s="383"/>
      <c r="AG219" s="377" t="s">
        <v>15</v>
      </c>
      <c r="AH219" s="386" t="s">
        <v>172</v>
      </c>
      <c r="AI219" s="386"/>
      <c r="AJ219" s="386"/>
      <c r="AK219" s="386"/>
      <c r="AL219" s="386"/>
      <c r="AM219" s="386"/>
      <c r="AN219" s="387"/>
      <c r="AS219" s="149"/>
      <c r="AT219" s="149"/>
      <c r="AU219" s="150"/>
    </row>
    <row r="220" spans="1:57" s="144" customFormat="1" ht="15" customHeight="1" thickBot="1">
      <c r="B220" s="379"/>
      <c r="C220" s="380"/>
      <c r="D220" s="380"/>
      <c r="E220" s="380"/>
      <c r="F220" s="380"/>
      <c r="G220" s="380"/>
      <c r="H220" s="380"/>
      <c r="I220" s="380"/>
      <c r="J220" s="380"/>
      <c r="K220" s="380"/>
      <c r="L220" s="380"/>
      <c r="M220" s="380"/>
      <c r="N220" s="380"/>
      <c r="O220" s="380"/>
      <c r="P220" s="381"/>
      <c r="Q220" s="384"/>
      <c r="R220" s="385"/>
      <c r="S220" s="385"/>
      <c r="T220" s="385"/>
      <c r="U220" s="385"/>
      <c r="V220" s="385"/>
      <c r="W220" s="385"/>
      <c r="X220" s="385"/>
      <c r="Y220" s="385"/>
      <c r="Z220" s="385"/>
      <c r="AA220" s="385"/>
      <c r="AB220" s="385"/>
      <c r="AC220" s="385"/>
      <c r="AD220" s="385"/>
      <c r="AE220" s="385"/>
      <c r="AF220" s="385"/>
      <c r="AG220" s="380"/>
      <c r="AH220" s="388"/>
      <c r="AI220" s="388"/>
      <c r="AJ220" s="388"/>
      <c r="AK220" s="388"/>
      <c r="AL220" s="388"/>
      <c r="AM220" s="388"/>
      <c r="AN220" s="389"/>
      <c r="AS220" s="149"/>
      <c r="AT220" s="149"/>
      <c r="AU220" s="150"/>
    </row>
    <row r="221" spans="1:57" s="144" customFormat="1" ht="15" customHeight="1">
      <c r="B221" s="160"/>
      <c r="C221" s="160"/>
      <c r="D221" s="160"/>
      <c r="E221" s="160"/>
      <c r="F221" s="160"/>
      <c r="G221" s="160"/>
      <c r="H221" s="160"/>
      <c r="I221" s="160"/>
      <c r="J221" s="160"/>
      <c r="K221" s="160"/>
      <c r="L221" s="160"/>
      <c r="M221" s="160"/>
      <c r="N221" s="160"/>
      <c r="O221" s="160"/>
      <c r="P221" s="160"/>
      <c r="Q221" s="77"/>
      <c r="R221" s="77"/>
      <c r="S221" s="77"/>
      <c r="T221" s="77"/>
      <c r="U221" s="77"/>
      <c r="V221" s="77"/>
      <c r="W221" s="77"/>
      <c r="X221" s="77"/>
      <c r="Y221" s="77"/>
      <c r="Z221" s="77"/>
      <c r="AA221" s="77"/>
      <c r="AB221" s="77"/>
      <c r="AC221" s="77"/>
      <c r="AD221" s="77"/>
      <c r="AE221" s="77"/>
      <c r="AF221" s="77"/>
      <c r="AG221" s="77"/>
      <c r="AH221" s="77"/>
      <c r="AI221" s="77"/>
      <c r="AJ221" s="160"/>
      <c r="AK221" s="160"/>
      <c r="AL221" s="167"/>
      <c r="AM221" s="160"/>
      <c r="AN221" s="160"/>
      <c r="AO221" s="160"/>
      <c r="AP221" s="160"/>
      <c r="AQ221" s="160"/>
      <c r="AV221" s="149"/>
      <c r="AW221" s="149"/>
      <c r="AX221" s="150"/>
    </row>
    <row r="222" spans="1:57" s="144" customFormat="1" ht="15" customHeight="1">
      <c r="A222" s="168"/>
      <c r="B222" s="5"/>
      <c r="C222" s="5"/>
      <c r="D222" s="5"/>
      <c r="E222" s="5"/>
      <c r="F222" s="5"/>
      <c r="G222" s="5"/>
      <c r="H222" s="5"/>
      <c r="I222" s="5"/>
      <c r="J222" s="5"/>
      <c r="K222" s="5"/>
      <c r="L222" s="5"/>
      <c r="M222" s="5"/>
      <c r="N222" s="130"/>
      <c r="O222" s="130"/>
      <c r="P222" s="130"/>
      <c r="Q222" s="130"/>
      <c r="T222" s="130"/>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45" t="s">
        <v>523</v>
      </c>
      <c r="AP222" s="169"/>
      <c r="AQ222" s="169"/>
      <c r="AT222" s="5"/>
      <c r="AU222" s="5"/>
      <c r="AV222" s="5"/>
      <c r="AW222" s="5"/>
      <c r="AX222" s="5"/>
    </row>
    <row r="223" spans="1:57" s="144" customFormat="1" ht="15" customHeight="1">
      <c r="A223" s="168"/>
      <c r="B223" s="170" t="s">
        <v>421</v>
      </c>
      <c r="C223" s="5"/>
      <c r="D223" s="5"/>
      <c r="E223" s="5"/>
      <c r="F223" s="5"/>
      <c r="G223" s="5"/>
      <c r="H223" s="5"/>
      <c r="I223" s="5"/>
      <c r="J223" s="5"/>
      <c r="K223" s="5"/>
      <c r="L223" s="5"/>
      <c r="M223" s="5"/>
      <c r="N223" s="130"/>
      <c r="O223" s="130"/>
      <c r="P223" s="130"/>
      <c r="Q223" s="130"/>
      <c r="T223" s="130"/>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45"/>
      <c r="AP223" s="169"/>
      <c r="AQ223" s="169"/>
      <c r="AT223" s="5"/>
      <c r="AU223" s="5"/>
      <c r="AV223" s="5"/>
      <c r="AW223" s="5"/>
      <c r="AX223" s="5"/>
    </row>
    <row r="224" spans="1:57" ht="15" customHeight="1">
      <c r="B224" s="171" t="s">
        <v>414</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30"/>
    </row>
    <row r="225" spans="2:43" ht="30" customHeight="1">
      <c r="B225" s="390" t="s">
        <v>173</v>
      </c>
      <c r="C225" s="390"/>
      <c r="D225" s="390"/>
      <c r="E225" s="390"/>
      <c r="F225" s="390"/>
      <c r="G225" s="390"/>
      <c r="H225" s="390"/>
      <c r="I225" s="390"/>
      <c r="J225" s="390"/>
      <c r="K225" s="390"/>
      <c r="L225" s="390"/>
      <c r="M225" s="390"/>
      <c r="N225" s="390"/>
      <c r="O225" s="390"/>
      <c r="P225" s="390"/>
      <c r="Q225" s="390"/>
      <c r="R225" s="391"/>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3"/>
    </row>
    <row r="226" spans="2:43" ht="30" customHeight="1">
      <c r="B226" s="390" t="s">
        <v>174</v>
      </c>
      <c r="C226" s="390"/>
      <c r="D226" s="390"/>
      <c r="E226" s="390"/>
      <c r="F226" s="390"/>
      <c r="G226" s="390"/>
      <c r="H226" s="390"/>
      <c r="I226" s="390"/>
      <c r="J226" s="390"/>
      <c r="K226" s="390"/>
      <c r="L226" s="390"/>
      <c r="M226" s="390"/>
      <c r="N226" s="390"/>
      <c r="O226" s="390"/>
      <c r="P226" s="390"/>
      <c r="Q226" s="390"/>
      <c r="R226" s="431"/>
      <c r="S226" s="432"/>
      <c r="T226" s="432"/>
      <c r="U226" s="432"/>
      <c r="V226" s="432"/>
      <c r="W226" s="432"/>
      <c r="X226" s="432"/>
      <c r="Y226" s="432"/>
      <c r="Z226" s="432"/>
      <c r="AA226" s="432"/>
      <c r="AB226" s="432"/>
      <c r="AC226" s="432"/>
      <c r="AD226" s="432"/>
      <c r="AE226" s="432"/>
      <c r="AF226" s="432"/>
      <c r="AG226" s="432"/>
      <c r="AH226" s="432"/>
      <c r="AI226" s="432"/>
      <c r="AJ226" s="432"/>
      <c r="AK226" s="432"/>
      <c r="AL226" s="432"/>
      <c r="AM226" s="432"/>
      <c r="AN226" s="433"/>
    </row>
    <row r="227" spans="2:43" ht="30" customHeight="1">
      <c r="B227" s="390" t="s">
        <v>175</v>
      </c>
      <c r="C227" s="390"/>
      <c r="D227" s="390"/>
      <c r="E227" s="390"/>
      <c r="F227" s="390"/>
      <c r="G227" s="390"/>
      <c r="H227" s="390"/>
      <c r="I227" s="390"/>
      <c r="J227" s="390"/>
      <c r="K227" s="390"/>
      <c r="L227" s="390"/>
      <c r="M227" s="390"/>
      <c r="N227" s="390"/>
      <c r="O227" s="390"/>
      <c r="P227" s="390"/>
      <c r="Q227" s="390"/>
      <c r="R227" s="431"/>
      <c r="S227" s="432"/>
      <c r="T227" s="432"/>
      <c r="U227" s="432"/>
      <c r="V227" s="432"/>
      <c r="W227" s="432"/>
      <c r="X227" s="432"/>
      <c r="Y227" s="432"/>
      <c r="Z227" s="432"/>
      <c r="AA227" s="432"/>
      <c r="AB227" s="432"/>
      <c r="AC227" s="432"/>
      <c r="AD227" s="432"/>
      <c r="AE227" s="432"/>
      <c r="AF227" s="432"/>
      <c r="AG227" s="432"/>
      <c r="AH227" s="432"/>
      <c r="AI227" s="432"/>
      <c r="AJ227" s="432"/>
      <c r="AK227" s="432"/>
      <c r="AL227" s="432"/>
      <c r="AM227" s="432"/>
      <c r="AN227" s="433"/>
    </row>
    <row r="228" spans="2:43" ht="30" customHeight="1">
      <c r="B228" s="390" t="s">
        <v>176</v>
      </c>
      <c r="C228" s="390"/>
      <c r="D228" s="390"/>
      <c r="E228" s="390"/>
      <c r="F228" s="390"/>
      <c r="G228" s="390"/>
      <c r="H228" s="390"/>
      <c r="I228" s="390"/>
      <c r="J228" s="390"/>
      <c r="K228" s="390"/>
      <c r="L228" s="390"/>
      <c r="M228" s="390"/>
      <c r="N228" s="390"/>
      <c r="O228" s="390"/>
      <c r="P228" s="390"/>
      <c r="Q228" s="390"/>
      <c r="R228" s="431"/>
      <c r="S228" s="432"/>
      <c r="T228" s="432"/>
      <c r="U228" s="432"/>
      <c r="V228" s="432"/>
      <c r="W228" s="432"/>
      <c r="X228" s="432"/>
      <c r="Y228" s="432"/>
      <c r="Z228" s="432"/>
      <c r="AA228" s="432"/>
      <c r="AB228" s="432"/>
      <c r="AC228" s="432"/>
      <c r="AD228" s="432"/>
      <c r="AE228" s="432"/>
      <c r="AF228" s="432"/>
      <c r="AG228" s="432"/>
      <c r="AH228" s="432"/>
      <c r="AI228" s="432"/>
      <c r="AJ228" s="432"/>
      <c r="AK228" s="432"/>
      <c r="AL228" s="432"/>
      <c r="AM228" s="432"/>
      <c r="AN228" s="433"/>
    </row>
    <row r="229" spans="2:43" ht="30" customHeight="1">
      <c r="B229" s="390" t="s">
        <v>177</v>
      </c>
      <c r="C229" s="390"/>
      <c r="D229" s="390"/>
      <c r="E229" s="390"/>
      <c r="F229" s="390"/>
      <c r="G229" s="390"/>
      <c r="H229" s="390"/>
      <c r="I229" s="390"/>
      <c r="J229" s="390"/>
      <c r="K229" s="390"/>
      <c r="L229" s="390"/>
      <c r="M229" s="390"/>
      <c r="N229" s="390"/>
      <c r="O229" s="390"/>
      <c r="P229" s="390"/>
      <c r="Q229" s="390"/>
      <c r="R229" s="431"/>
      <c r="S229" s="432"/>
      <c r="T229" s="432"/>
      <c r="U229" s="432"/>
      <c r="V229" s="432"/>
      <c r="W229" s="432"/>
      <c r="X229" s="432"/>
      <c r="Y229" s="432"/>
      <c r="Z229" s="432"/>
      <c r="AA229" s="432"/>
      <c r="AB229" s="432"/>
      <c r="AC229" s="432"/>
      <c r="AD229" s="432"/>
      <c r="AE229" s="432"/>
      <c r="AF229" s="432"/>
      <c r="AG229" s="432"/>
      <c r="AH229" s="432"/>
      <c r="AI229" s="432"/>
      <c r="AJ229" s="432"/>
      <c r="AK229" s="432"/>
      <c r="AL229" s="432"/>
      <c r="AM229" s="432"/>
      <c r="AN229" s="433"/>
    </row>
    <row r="230" spans="2:43" ht="30" customHeight="1">
      <c r="B230" s="390" t="s">
        <v>178</v>
      </c>
      <c r="C230" s="390"/>
      <c r="D230" s="390"/>
      <c r="E230" s="390"/>
      <c r="F230" s="390"/>
      <c r="G230" s="390"/>
      <c r="H230" s="390"/>
      <c r="I230" s="390"/>
      <c r="J230" s="390"/>
      <c r="K230" s="390"/>
      <c r="L230" s="390"/>
      <c r="M230" s="390"/>
      <c r="N230" s="390"/>
      <c r="O230" s="390"/>
      <c r="P230" s="390"/>
      <c r="Q230" s="390"/>
      <c r="R230" s="431"/>
      <c r="S230" s="432"/>
      <c r="T230" s="432"/>
      <c r="U230" s="432"/>
      <c r="V230" s="432"/>
      <c r="W230" s="432"/>
      <c r="X230" s="432"/>
      <c r="Y230" s="432"/>
      <c r="Z230" s="432"/>
      <c r="AA230" s="432"/>
      <c r="AB230" s="432"/>
      <c r="AC230" s="432"/>
      <c r="AD230" s="432"/>
      <c r="AE230" s="432"/>
      <c r="AF230" s="432"/>
      <c r="AG230" s="432"/>
      <c r="AH230" s="432"/>
      <c r="AI230" s="432"/>
      <c r="AJ230" s="432"/>
      <c r="AK230" s="432"/>
      <c r="AL230" s="432"/>
      <c r="AM230" s="432"/>
      <c r="AN230" s="433"/>
    </row>
    <row r="231" spans="2:43" ht="30" customHeight="1">
      <c r="B231" s="390" t="s">
        <v>179</v>
      </c>
      <c r="C231" s="390"/>
      <c r="D231" s="390"/>
      <c r="E231" s="390"/>
      <c r="F231" s="390"/>
      <c r="G231" s="390"/>
      <c r="H231" s="390"/>
      <c r="I231" s="390"/>
      <c r="J231" s="390"/>
      <c r="K231" s="390"/>
      <c r="L231" s="390"/>
      <c r="M231" s="390"/>
      <c r="N231" s="390"/>
      <c r="O231" s="390"/>
      <c r="P231" s="390"/>
      <c r="Q231" s="390"/>
      <c r="R231" s="427">
        <f>Q196</f>
        <v>0</v>
      </c>
      <c r="S231" s="428"/>
      <c r="T231" s="428"/>
      <c r="U231" s="428"/>
      <c r="V231" s="428"/>
      <c r="W231" s="428"/>
      <c r="X231" s="428"/>
      <c r="Y231" s="428"/>
      <c r="Z231" s="428"/>
      <c r="AA231" s="428"/>
      <c r="AB231" s="428"/>
      <c r="AC231" s="428"/>
      <c r="AD231" s="428"/>
      <c r="AE231" s="428"/>
      <c r="AF231" s="428"/>
      <c r="AG231" s="428"/>
      <c r="AH231" s="428"/>
      <c r="AI231" s="428"/>
      <c r="AJ231" s="428"/>
      <c r="AK231" s="429" t="s">
        <v>180</v>
      </c>
      <c r="AL231" s="429"/>
      <c r="AM231" s="429"/>
      <c r="AN231" s="430"/>
    </row>
    <row r="232" spans="2:43" ht="15" customHeight="1">
      <c r="G232" s="172"/>
      <c r="H232" s="172"/>
      <c r="I232" s="173"/>
      <c r="J232" s="173"/>
      <c r="K232" s="173"/>
      <c r="L232" s="173"/>
      <c r="M232" s="173"/>
      <c r="N232" s="173"/>
      <c r="O232" s="173"/>
      <c r="P232" s="173"/>
      <c r="Q232" s="173"/>
      <c r="R232" s="173"/>
      <c r="S232" s="130"/>
      <c r="AC232" s="130"/>
      <c r="AD232" s="130"/>
      <c r="AE232" s="130"/>
      <c r="AF232" s="130"/>
      <c r="AG232" s="130"/>
      <c r="AH232" s="130"/>
      <c r="AI232" s="130"/>
      <c r="AJ232" s="130"/>
      <c r="AK232" s="130"/>
      <c r="AL232" s="130"/>
      <c r="AM232" s="130"/>
      <c r="AN232" s="130"/>
      <c r="AO232" s="130"/>
      <c r="AP232" s="130"/>
      <c r="AQ232" s="130"/>
    </row>
  </sheetData>
  <sheetProtection algorithmName="SHA-512" hashValue="Suj1XPtZudr4V6xR3SUhr2Qe62N7aCrsEs3QPu3nC/7UICNsPvV2wxiVaLCr2jNeIi0OsTIVPqVC7TGuX7WPUg==" saltValue="BEoQjLwLOhZwPxRlai3Lew==" spinCount="100000" sheet="1" objects="1" scenarios="1" selectLockedCells="1"/>
  <mergeCells count="829">
    <mergeCell ref="BL97:BM97"/>
    <mergeCell ref="BL125:BM125"/>
    <mergeCell ref="BL153:BM153"/>
    <mergeCell ref="AI206:AN206"/>
    <mergeCell ref="AI207:AN207"/>
    <mergeCell ref="AI209:AN209"/>
    <mergeCell ref="V8:Y8"/>
    <mergeCell ref="Z8:AF8"/>
    <mergeCell ref="AG8:AN8"/>
    <mergeCell ref="A10:AO10"/>
    <mergeCell ref="A11:AO11"/>
    <mergeCell ref="B13:AN14"/>
    <mergeCell ref="L29:AN29"/>
    <mergeCell ref="D30:K30"/>
    <mergeCell ref="L30:AN30"/>
    <mergeCell ref="B31:AN32"/>
    <mergeCell ref="B35:K35"/>
    <mergeCell ref="L35:AN35"/>
    <mergeCell ref="B26:C30"/>
    <mergeCell ref="D26:K26"/>
    <mergeCell ref="L26:AN26"/>
    <mergeCell ref="D27:K27"/>
    <mergeCell ref="L27:AN27"/>
    <mergeCell ref="D28:K28"/>
    <mergeCell ref="L28:AN28"/>
    <mergeCell ref="D29:K29"/>
    <mergeCell ref="D24:K24"/>
    <mergeCell ref="AD2:AG2"/>
    <mergeCell ref="AI2:AJ2"/>
    <mergeCell ref="AL2:AM2"/>
    <mergeCell ref="V6:Y6"/>
    <mergeCell ref="Z6:AN6"/>
    <mergeCell ref="V7:Y7"/>
    <mergeCell ref="Z7:AN7"/>
    <mergeCell ref="AL24:AN24"/>
    <mergeCell ref="D25:K25"/>
    <mergeCell ref="B19:K19"/>
    <mergeCell ref="L19:AN19"/>
    <mergeCell ref="B20:K20"/>
    <mergeCell ref="L20:AN20"/>
    <mergeCell ref="L25:AK25"/>
    <mergeCell ref="AL25:AN25"/>
    <mergeCell ref="B21:C25"/>
    <mergeCell ref="D21:K21"/>
    <mergeCell ref="L21:AN21"/>
    <mergeCell ref="D23:K23"/>
    <mergeCell ref="D22:K22"/>
    <mergeCell ref="L22:AN22"/>
    <mergeCell ref="L23:AK23"/>
    <mergeCell ref="AL23:AN23"/>
    <mergeCell ref="L24:AK24"/>
    <mergeCell ref="B42:C42"/>
    <mergeCell ref="K42:S42"/>
    <mergeCell ref="B43:C43"/>
    <mergeCell ref="B36:C38"/>
    <mergeCell ref="D36:K36"/>
    <mergeCell ref="L36:AN36"/>
    <mergeCell ref="D37:K37"/>
    <mergeCell ref="L37:AN37"/>
    <mergeCell ref="D38:K38"/>
    <mergeCell ref="L38:AN38"/>
    <mergeCell ref="AA43:AE43"/>
    <mergeCell ref="T43:X43"/>
    <mergeCell ref="D42:J42"/>
    <mergeCell ref="AF43:AG43"/>
    <mergeCell ref="AH42:AN42"/>
    <mergeCell ref="AA42:AG42"/>
    <mergeCell ref="T42:Z42"/>
    <mergeCell ref="AM43:AN43"/>
    <mergeCell ref="AH43:AL43"/>
    <mergeCell ref="K43:S43"/>
    <mergeCell ref="D43:J43"/>
    <mergeCell ref="B48:AG48"/>
    <mergeCell ref="AM48:AN48"/>
    <mergeCell ref="AH48:AL48"/>
    <mergeCell ref="AF44:AG44"/>
    <mergeCell ref="AM44:AN44"/>
    <mergeCell ref="AM45:AN45"/>
    <mergeCell ref="AM46:AN46"/>
    <mergeCell ref="AM47:AN47"/>
    <mergeCell ref="D47:J47"/>
    <mergeCell ref="B47:C47"/>
    <mergeCell ref="B46:C46"/>
    <mergeCell ref="B45:C45"/>
    <mergeCell ref="B44:C44"/>
    <mergeCell ref="AA44:AE44"/>
    <mergeCell ref="AA45:AE45"/>
    <mergeCell ref="AA46:AE46"/>
    <mergeCell ref="AA47:AE47"/>
    <mergeCell ref="T44:X44"/>
    <mergeCell ref="T45:X45"/>
    <mergeCell ref="T46:X46"/>
    <mergeCell ref="T47:X47"/>
    <mergeCell ref="K47:S47"/>
    <mergeCell ref="AH44:AL44"/>
    <mergeCell ref="AH45:AL45"/>
    <mergeCell ref="T70:Z70"/>
    <mergeCell ref="AM61:AN61"/>
    <mergeCell ref="B58:AG58"/>
    <mergeCell ref="AH58:AL58"/>
    <mergeCell ref="AH61:AL61"/>
    <mergeCell ref="B61:AG61"/>
    <mergeCell ref="AM58:AN58"/>
    <mergeCell ref="B70:C70"/>
    <mergeCell ref="D70:J70"/>
    <mergeCell ref="K70:S70"/>
    <mergeCell ref="AA70:AG70"/>
    <mergeCell ref="AH70:AN70"/>
    <mergeCell ref="B64:AG64"/>
    <mergeCell ref="AH64:AL64"/>
    <mergeCell ref="AM64:AN64"/>
    <mergeCell ref="B63:AG63"/>
    <mergeCell ref="AH63:AL63"/>
    <mergeCell ref="AM63:AN63"/>
    <mergeCell ref="B62:AG62"/>
    <mergeCell ref="AH62:AL62"/>
    <mergeCell ref="AM62:AN62"/>
    <mergeCell ref="B65:AG65"/>
    <mergeCell ref="B66:AG66"/>
    <mergeCell ref="AH66:AL66"/>
    <mergeCell ref="B101:C101"/>
    <mergeCell ref="D101:J101"/>
    <mergeCell ref="K101:S101"/>
    <mergeCell ref="T101:X101"/>
    <mergeCell ref="AA101:AE101"/>
    <mergeCell ref="AF101:AG101"/>
    <mergeCell ref="AH101:AL101"/>
    <mergeCell ref="AM101:AN101"/>
    <mergeCell ref="B102:C102"/>
    <mergeCell ref="D102:J102"/>
    <mergeCell ref="K102:S102"/>
    <mergeCell ref="T102:X102"/>
    <mergeCell ref="AA102:AE102"/>
    <mergeCell ref="AF102:AG102"/>
    <mergeCell ref="AH102:AL102"/>
    <mergeCell ref="AM102:AN102"/>
    <mergeCell ref="AC186:AH186"/>
    <mergeCell ref="AI186:AK186"/>
    <mergeCell ref="I187:J187"/>
    <mergeCell ref="K187:P187"/>
    <mergeCell ref="Q187:R187"/>
    <mergeCell ref="T187:Z187"/>
    <mergeCell ref="AA187:AB187"/>
    <mergeCell ref="AC187:AH187"/>
    <mergeCell ref="AI187:AK187"/>
    <mergeCell ref="B185:H192"/>
    <mergeCell ref="I185:J185"/>
    <mergeCell ref="K185:S185"/>
    <mergeCell ref="T185:AB185"/>
    <mergeCell ref="AC185:AK185"/>
    <mergeCell ref="AA189:AB189"/>
    <mergeCell ref="AC189:AH189"/>
    <mergeCell ref="AI189:AK189"/>
    <mergeCell ref="I188:J188"/>
    <mergeCell ref="K188:P188"/>
    <mergeCell ref="Q188:R188"/>
    <mergeCell ref="T188:Z188"/>
    <mergeCell ref="AA188:AB188"/>
    <mergeCell ref="AC188:AH188"/>
    <mergeCell ref="AI188:AK188"/>
    <mergeCell ref="I189:J189"/>
    <mergeCell ref="K189:P189"/>
    <mergeCell ref="Q189:R189"/>
    <mergeCell ref="T189:Z189"/>
    <mergeCell ref="I186:J186"/>
    <mergeCell ref="K186:P186"/>
    <mergeCell ref="Q186:R186"/>
    <mergeCell ref="T186:Z186"/>
    <mergeCell ref="AA186:AB186"/>
    <mergeCell ref="AI190:AK190"/>
    <mergeCell ref="I191:AB191"/>
    <mergeCell ref="AC191:AH191"/>
    <mergeCell ref="AI191:AK191"/>
    <mergeCell ref="I192:P192"/>
    <mergeCell ref="Q192:W192"/>
    <mergeCell ref="X192:Y192"/>
    <mergeCell ref="Z192:AK192"/>
    <mergeCell ref="I190:J190"/>
    <mergeCell ref="K190:P190"/>
    <mergeCell ref="Q190:R190"/>
    <mergeCell ref="T190:Z190"/>
    <mergeCell ref="AA190:AB190"/>
    <mergeCell ref="AC190:AH190"/>
    <mergeCell ref="F211:P211"/>
    <mergeCell ref="Q211:AF211"/>
    <mergeCell ref="AH211:AN211"/>
    <mergeCell ref="B200:P200"/>
    <mergeCell ref="Q200:AF200"/>
    <mergeCell ref="AH200:AN200"/>
    <mergeCell ref="B203:E211"/>
    <mergeCell ref="F203:P203"/>
    <mergeCell ref="Q203:AF203"/>
    <mergeCell ref="AH203:AN203"/>
    <mergeCell ref="F204:P204"/>
    <mergeCell ref="Q204:AF204"/>
    <mergeCell ref="AG204:AH204"/>
    <mergeCell ref="Q206:AF206"/>
    <mergeCell ref="K206:P206"/>
    <mergeCell ref="K207:P207"/>
    <mergeCell ref="K209:P209"/>
    <mergeCell ref="AI210:AN210"/>
    <mergeCell ref="F206:J210"/>
    <mergeCell ref="K210:P210"/>
    <mergeCell ref="Q207:AF207"/>
    <mergeCell ref="Q209:AF209"/>
    <mergeCell ref="Q210:AF210"/>
    <mergeCell ref="AG206:AH206"/>
    <mergeCell ref="B231:Q231"/>
    <mergeCell ref="R231:AJ231"/>
    <mergeCell ref="AK231:AN231"/>
    <mergeCell ref="B226:Q226"/>
    <mergeCell ref="R226:AN226"/>
    <mergeCell ref="B227:Q227"/>
    <mergeCell ref="R227:AN227"/>
    <mergeCell ref="B228:Q228"/>
    <mergeCell ref="R228:AN228"/>
    <mergeCell ref="B229:Q229"/>
    <mergeCell ref="R229:AN229"/>
    <mergeCell ref="B230:Q230"/>
    <mergeCell ref="R230:AN230"/>
    <mergeCell ref="B219:P220"/>
    <mergeCell ref="Q219:AF220"/>
    <mergeCell ref="AG219:AG220"/>
    <mergeCell ref="AH219:AN220"/>
    <mergeCell ref="B225:Q225"/>
    <mergeCell ref="R225:AN225"/>
    <mergeCell ref="Q214:AF214"/>
    <mergeCell ref="AH214:AN214"/>
    <mergeCell ref="B215:P215"/>
    <mergeCell ref="Q215:AF215"/>
    <mergeCell ref="AH215:AN215"/>
    <mergeCell ref="B217:P217"/>
    <mergeCell ref="Q217:AF217"/>
    <mergeCell ref="AH217:AN217"/>
    <mergeCell ref="B212:E214"/>
    <mergeCell ref="F212:P212"/>
    <mergeCell ref="Q212:AF212"/>
    <mergeCell ref="AG212:AH212"/>
    <mergeCell ref="AI212:AN212"/>
    <mergeCell ref="F213:P213"/>
    <mergeCell ref="Q213:AF213"/>
    <mergeCell ref="AG213:AJ213"/>
    <mergeCell ref="AK213:AN213"/>
    <mergeCell ref="F214:P214"/>
    <mergeCell ref="AH46:AL46"/>
    <mergeCell ref="AH47:AL47"/>
    <mergeCell ref="D44:J44"/>
    <mergeCell ref="K44:S44"/>
    <mergeCell ref="D45:J45"/>
    <mergeCell ref="K45:S45"/>
    <mergeCell ref="D46:J46"/>
    <mergeCell ref="K46:S46"/>
    <mergeCell ref="AF45:AG45"/>
    <mergeCell ref="AF46:AG46"/>
    <mergeCell ref="AF47:AG47"/>
    <mergeCell ref="AH49:AL49"/>
    <mergeCell ref="B49:AG49"/>
    <mergeCell ref="B52:C52"/>
    <mergeCell ref="D52:J52"/>
    <mergeCell ref="K52:S52"/>
    <mergeCell ref="T52:Z52"/>
    <mergeCell ref="AA52:AG52"/>
    <mergeCell ref="AH52:AN52"/>
    <mergeCell ref="B53:C53"/>
    <mergeCell ref="D53:J53"/>
    <mergeCell ref="K53:S53"/>
    <mergeCell ref="AA53:AE53"/>
    <mergeCell ref="AF53:AG53"/>
    <mergeCell ref="AH53:AL53"/>
    <mergeCell ref="AM53:AN53"/>
    <mergeCell ref="AM49:AN49"/>
    <mergeCell ref="X53:Y53"/>
    <mergeCell ref="T53:W53"/>
    <mergeCell ref="B54:C54"/>
    <mergeCell ref="D54:J54"/>
    <mergeCell ref="K54:S54"/>
    <mergeCell ref="AA54:AE54"/>
    <mergeCell ref="AF54:AG54"/>
    <mergeCell ref="AH54:AL54"/>
    <mergeCell ref="AM54:AN54"/>
    <mergeCell ref="B55:C55"/>
    <mergeCell ref="D55:J55"/>
    <mergeCell ref="K55:S55"/>
    <mergeCell ref="AA55:AE55"/>
    <mergeCell ref="AF55:AG55"/>
    <mergeCell ref="AH55:AL55"/>
    <mergeCell ref="AM55:AN55"/>
    <mergeCell ref="X54:Y54"/>
    <mergeCell ref="X55:Y55"/>
    <mergeCell ref="T54:W54"/>
    <mergeCell ref="T55:W55"/>
    <mergeCell ref="B56:C56"/>
    <mergeCell ref="D56:J56"/>
    <mergeCell ref="K56:S56"/>
    <mergeCell ref="AA56:AE56"/>
    <mergeCell ref="AF56:AG56"/>
    <mergeCell ref="AH56:AL56"/>
    <mergeCell ref="AM56:AN56"/>
    <mergeCell ref="B57:C57"/>
    <mergeCell ref="D57:J57"/>
    <mergeCell ref="K57:S57"/>
    <mergeCell ref="AA57:AE57"/>
    <mergeCell ref="AF57:AG57"/>
    <mergeCell ref="AH57:AL57"/>
    <mergeCell ref="AM57:AN57"/>
    <mergeCell ref="X56:Y56"/>
    <mergeCell ref="X57:Y57"/>
    <mergeCell ref="T56:W56"/>
    <mergeCell ref="T57:W57"/>
    <mergeCell ref="AF71:AG71"/>
    <mergeCell ref="AH71:AL71"/>
    <mergeCell ref="AM71:AN71"/>
    <mergeCell ref="B72:C72"/>
    <mergeCell ref="D72:J72"/>
    <mergeCell ref="K72:S72"/>
    <mergeCell ref="T72:X72"/>
    <mergeCell ref="AA72:AE72"/>
    <mergeCell ref="AF72:AG72"/>
    <mergeCell ref="AH72:AL72"/>
    <mergeCell ref="AM72:AN72"/>
    <mergeCell ref="B71:C71"/>
    <mergeCell ref="D71:J71"/>
    <mergeCell ref="K71:S71"/>
    <mergeCell ref="T71:X71"/>
    <mergeCell ref="AA71:AE71"/>
    <mergeCell ref="B73:C73"/>
    <mergeCell ref="D73:J73"/>
    <mergeCell ref="K73:S73"/>
    <mergeCell ref="T73:X73"/>
    <mergeCell ref="AA73:AE73"/>
    <mergeCell ref="AF73:AG73"/>
    <mergeCell ref="AH73:AL73"/>
    <mergeCell ref="AM73:AN73"/>
    <mergeCell ref="B74:C74"/>
    <mergeCell ref="D74:J74"/>
    <mergeCell ref="K74:S74"/>
    <mergeCell ref="T74:X74"/>
    <mergeCell ref="AA74:AE74"/>
    <mergeCell ref="AF74:AG74"/>
    <mergeCell ref="AH74:AL74"/>
    <mergeCell ref="AM74:AN74"/>
    <mergeCell ref="B75:C75"/>
    <mergeCell ref="D75:J75"/>
    <mergeCell ref="K75:S75"/>
    <mergeCell ref="T75:X75"/>
    <mergeCell ref="AA75:AE75"/>
    <mergeCell ref="AF75:AG75"/>
    <mergeCell ref="AH75:AL75"/>
    <mergeCell ref="AM75:AN75"/>
    <mergeCell ref="AM76:AN76"/>
    <mergeCell ref="B76:AG76"/>
    <mergeCell ref="AH76:AL76"/>
    <mergeCell ref="B77:AG77"/>
    <mergeCell ref="AH77:AL77"/>
    <mergeCell ref="AM77:AN77"/>
    <mergeCell ref="B80:C80"/>
    <mergeCell ref="D80:J80"/>
    <mergeCell ref="K80:S80"/>
    <mergeCell ref="T80:Z80"/>
    <mergeCell ref="AA80:AG80"/>
    <mergeCell ref="AH80:AN80"/>
    <mergeCell ref="B81:C81"/>
    <mergeCell ref="D81:J81"/>
    <mergeCell ref="T81:W81"/>
    <mergeCell ref="X81:Y81"/>
    <mergeCell ref="AA81:AE81"/>
    <mergeCell ref="AF81:AG81"/>
    <mergeCell ref="AH81:AL81"/>
    <mergeCell ref="AM81:AN81"/>
    <mergeCell ref="B82:C82"/>
    <mergeCell ref="D82:J82"/>
    <mergeCell ref="K82:S82"/>
    <mergeCell ref="T82:W82"/>
    <mergeCell ref="X82:Y82"/>
    <mergeCell ref="AA82:AE82"/>
    <mergeCell ref="AF82:AG82"/>
    <mergeCell ref="AH82:AL82"/>
    <mergeCell ref="AM82:AN82"/>
    <mergeCell ref="K81:S81"/>
    <mergeCell ref="K84:S84"/>
    <mergeCell ref="T84:W84"/>
    <mergeCell ref="X84:Y84"/>
    <mergeCell ref="AA84:AE84"/>
    <mergeCell ref="AF84:AG84"/>
    <mergeCell ref="AH84:AL84"/>
    <mergeCell ref="AM84:AN84"/>
    <mergeCell ref="B83:C83"/>
    <mergeCell ref="D83:J83"/>
    <mergeCell ref="K83:S83"/>
    <mergeCell ref="T83:W83"/>
    <mergeCell ref="X83:Y83"/>
    <mergeCell ref="AA83:AE83"/>
    <mergeCell ref="AF83:AG83"/>
    <mergeCell ref="AH83:AL83"/>
    <mergeCell ref="AM83:AN83"/>
    <mergeCell ref="B84:C84"/>
    <mergeCell ref="D84:J84"/>
    <mergeCell ref="B98:C98"/>
    <mergeCell ref="D98:J98"/>
    <mergeCell ref="K98:S98"/>
    <mergeCell ref="T98:Z98"/>
    <mergeCell ref="AA98:AG98"/>
    <mergeCell ref="AH98:AN98"/>
    <mergeCell ref="D100:J100"/>
    <mergeCell ref="K100:S100"/>
    <mergeCell ref="T100:X100"/>
    <mergeCell ref="AA100:AE100"/>
    <mergeCell ref="AF100:AG100"/>
    <mergeCell ref="AH100:AL100"/>
    <mergeCell ref="AM100:AN100"/>
    <mergeCell ref="B99:C99"/>
    <mergeCell ref="D99:J99"/>
    <mergeCell ref="T99:X99"/>
    <mergeCell ref="AA99:AE99"/>
    <mergeCell ref="AF99:AG99"/>
    <mergeCell ref="AH99:AL99"/>
    <mergeCell ref="AM99:AN99"/>
    <mergeCell ref="B100:C100"/>
    <mergeCell ref="K99:S99"/>
    <mergeCell ref="B103:C103"/>
    <mergeCell ref="D103:J103"/>
    <mergeCell ref="K103:S103"/>
    <mergeCell ref="T103:X103"/>
    <mergeCell ref="AA103:AE103"/>
    <mergeCell ref="AF103:AG103"/>
    <mergeCell ref="AH103:AL103"/>
    <mergeCell ref="AM103:AN103"/>
    <mergeCell ref="AM104:AN104"/>
    <mergeCell ref="B104:AG104"/>
    <mergeCell ref="AH104:AL104"/>
    <mergeCell ref="B105:AG105"/>
    <mergeCell ref="AH105:AL105"/>
    <mergeCell ref="AM105:AN105"/>
    <mergeCell ref="B108:C108"/>
    <mergeCell ref="D108:J108"/>
    <mergeCell ref="K108:S108"/>
    <mergeCell ref="T108:Z108"/>
    <mergeCell ref="AA108:AG108"/>
    <mergeCell ref="AH108:AN108"/>
    <mergeCell ref="B109:C109"/>
    <mergeCell ref="D109:J109"/>
    <mergeCell ref="K109:S109"/>
    <mergeCell ref="T109:W109"/>
    <mergeCell ref="X109:Y109"/>
    <mergeCell ref="AA109:AE109"/>
    <mergeCell ref="AF109:AG109"/>
    <mergeCell ref="AH109:AL109"/>
    <mergeCell ref="AM109:AN109"/>
    <mergeCell ref="B110:C110"/>
    <mergeCell ref="D110:J110"/>
    <mergeCell ref="K110:S110"/>
    <mergeCell ref="T110:W110"/>
    <mergeCell ref="X110:Y110"/>
    <mergeCell ref="AA110:AE110"/>
    <mergeCell ref="AF110:AG110"/>
    <mergeCell ref="AH110:AL110"/>
    <mergeCell ref="AM110:AN110"/>
    <mergeCell ref="T111:W111"/>
    <mergeCell ref="X111:Y111"/>
    <mergeCell ref="AA111:AE111"/>
    <mergeCell ref="AF111:AG111"/>
    <mergeCell ref="AH111:AL111"/>
    <mergeCell ref="AM111:AN111"/>
    <mergeCell ref="B112:C112"/>
    <mergeCell ref="D112:J112"/>
    <mergeCell ref="K112:S112"/>
    <mergeCell ref="T112:W112"/>
    <mergeCell ref="X112:Y112"/>
    <mergeCell ref="AA112:AE112"/>
    <mergeCell ref="AF112:AG112"/>
    <mergeCell ref="AH112:AL112"/>
    <mergeCell ref="AM112:AN112"/>
    <mergeCell ref="K111:S111"/>
    <mergeCell ref="B111:C111"/>
    <mergeCell ref="D111:J111"/>
    <mergeCell ref="B126:C126"/>
    <mergeCell ref="D126:J126"/>
    <mergeCell ref="K126:S126"/>
    <mergeCell ref="T126:Z126"/>
    <mergeCell ref="AA126:AG126"/>
    <mergeCell ref="AH126:AN126"/>
    <mergeCell ref="B114:AG114"/>
    <mergeCell ref="AH114:AL114"/>
    <mergeCell ref="B120:AG120"/>
    <mergeCell ref="AH120:AL120"/>
    <mergeCell ref="AM120:AN120"/>
    <mergeCell ref="B121:AG121"/>
    <mergeCell ref="AH121:AL121"/>
    <mergeCell ref="AM121:AN121"/>
    <mergeCell ref="AH117:AL117"/>
    <mergeCell ref="AM117:AN117"/>
    <mergeCell ref="B122:AG122"/>
    <mergeCell ref="AH122:AL122"/>
    <mergeCell ref="AM122:AN122"/>
    <mergeCell ref="B123:AG123"/>
    <mergeCell ref="AH123:AL123"/>
    <mergeCell ref="AM123:AN123"/>
    <mergeCell ref="B127:C127"/>
    <mergeCell ref="D127:J127"/>
    <mergeCell ref="K127:S127"/>
    <mergeCell ref="T127:X127"/>
    <mergeCell ref="AA127:AE127"/>
    <mergeCell ref="AF127:AG127"/>
    <mergeCell ref="AH127:AL127"/>
    <mergeCell ref="AM127:AN127"/>
    <mergeCell ref="B128:C128"/>
    <mergeCell ref="D128:J128"/>
    <mergeCell ref="K128:S128"/>
    <mergeCell ref="T128:X128"/>
    <mergeCell ref="AA128:AE128"/>
    <mergeCell ref="AF128:AG128"/>
    <mergeCell ref="AH128:AL128"/>
    <mergeCell ref="AM128:AN128"/>
    <mergeCell ref="B129:C129"/>
    <mergeCell ref="D129:J129"/>
    <mergeCell ref="K129:S129"/>
    <mergeCell ref="T129:X129"/>
    <mergeCell ref="AA129:AE129"/>
    <mergeCell ref="AF129:AG129"/>
    <mergeCell ref="AH129:AL129"/>
    <mergeCell ref="AM129:AN129"/>
    <mergeCell ref="B130:C130"/>
    <mergeCell ref="D130:J130"/>
    <mergeCell ref="K130:S130"/>
    <mergeCell ref="T130:X130"/>
    <mergeCell ref="AA130:AE130"/>
    <mergeCell ref="AF130:AG130"/>
    <mergeCell ref="AH130:AL130"/>
    <mergeCell ref="AM130:AN130"/>
    <mergeCell ref="B131:C131"/>
    <mergeCell ref="D131:J131"/>
    <mergeCell ref="K131:S131"/>
    <mergeCell ref="T131:X131"/>
    <mergeCell ref="AA131:AE131"/>
    <mergeCell ref="AF131:AG131"/>
    <mergeCell ref="AH131:AL131"/>
    <mergeCell ref="AM131:AN131"/>
    <mergeCell ref="B132:AG132"/>
    <mergeCell ref="AH132:AL132"/>
    <mergeCell ref="AM132:AN132"/>
    <mergeCell ref="B133:AG133"/>
    <mergeCell ref="AH133:AL133"/>
    <mergeCell ref="AM133:AN133"/>
    <mergeCell ref="B136:C136"/>
    <mergeCell ref="D136:J136"/>
    <mergeCell ref="K136:S136"/>
    <mergeCell ref="T136:Z136"/>
    <mergeCell ref="AA136:AG136"/>
    <mergeCell ref="AH136:AN136"/>
    <mergeCell ref="B137:C137"/>
    <mergeCell ref="D137:J137"/>
    <mergeCell ref="K137:S137"/>
    <mergeCell ref="T137:W137"/>
    <mergeCell ref="X137:Y137"/>
    <mergeCell ref="AA137:AE137"/>
    <mergeCell ref="AF137:AG137"/>
    <mergeCell ref="AH137:AL137"/>
    <mergeCell ref="AM137:AN137"/>
    <mergeCell ref="B138:C138"/>
    <mergeCell ref="D138:J138"/>
    <mergeCell ref="K138:S138"/>
    <mergeCell ref="T138:W138"/>
    <mergeCell ref="X138:Y138"/>
    <mergeCell ref="AA138:AE138"/>
    <mergeCell ref="AF138:AG138"/>
    <mergeCell ref="AH138:AL138"/>
    <mergeCell ref="AM138:AN138"/>
    <mergeCell ref="B139:C139"/>
    <mergeCell ref="D139:J139"/>
    <mergeCell ref="K139:S139"/>
    <mergeCell ref="T139:W139"/>
    <mergeCell ref="X139:Y139"/>
    <mergeCell ref="AA139:AE139"/>
    <mergeCell ref="AF139:AG139"/>
    <mergeCell ref="AH139:AL139"/>
    <mergeCell ref="AM139:AN139"/>
    <mergeCell ref="B140:C140"/>
    <mergeCell ref="D140:J140"/>
    <mergeCell ref="K140:S140"/>
    <mergeCell ref="T140:W140"/>
    <mergeCell ref="X140:Y140"/>
    <mergeCell ref="AA140:AE140"/>
    <mergeCell ref="AF140:AG140"/>
    <mergeCell ref="AH140:AL140"/>
    <mergeCell ref="AM140:AN140"/>
    <mergeCell ref="B141:C141"/>
    <mergeCell ref="D141:J141"/>
    <mergeCell ref="K141:S141"/>
    <mergeCell ref="T141:W141"/>
    <mergeCell ref="X141:Y141"/>
    <mergeCell ref="AA141:AE141"/>
    <mergeCell ref="AF141:AG141"/>
    <mergeCell ref="AH141:AL141"/>
    <mergeCell ref="AM141:AN141"/>
    <mergeCell ref="B142:AG142"/>
    <mergeCell ref="AH142:AL142"/>
    <mergeCell ref="AM142:AN142"/>
    <mergeCell ref="B145:AG145"/>
    <mergeCell ref="AH145:AL145"/>
    <mergeCell ref="AM145:AN145"/>
    <mergeCell ref="B154:C154"/>
    <mergeCell ref="D154:J154"/>
    <mergeCell ref="K154:S154"/>
    <mergeCell ref="T154:Z154"/>
    <mergeCell ref="AA154:AG154"/>
    <mergeCell ref="AH154:AN154"/>
    <mergeCell ref="B146:AG146"/>
    <mergeCell ref="AH146:AL146"/>
    <mergeCell ref="AM146:AN146"/>
    <mergeCell ref="B147:AG147"/>
    <mergeCell ref="AH147:AL147"/>
    <mergeCell ref="AM147:AN147"/>
    <mergeCell ref="B148:AG148"/>
    <mergeCell ref="AH148:AL148"/>
    <mergeCell ref="AM148:AN148"/>
    <mergeCell ref="B149:AG149"/>
    <mergeCell ref="B155:C155"/>
    <mergeCell ref="D155:J155"/>
    <mergeCell ref="K155:S155"/>
    <mergeCell ref="T155:X155"/>
    <mergeCell ref="AA155:AE155"/>
    <mergeCell ref="AF155:AG155"/>
    <mergeCell ref="AH155:AL155"/>
    <mergeCell ref="AM155:AN155"/>
    <mergeCell ref="B156:C156"/>
    <mergeCell ref="D156:J156"/>
    <mergeCell ref="K156:S156"/>
    <mergeCell ref="T156:X156"/>
    <mergeCell ref="AA156:AE156"/>
    <mergeCell ref="AF156:AG156"/>
    <mergeCell ref="AH156:AL156"/>
    <mergeCell ref="AM156:AN156"/>
    <mergeCell ref="B157:C157"/>
    <mergeCell ref="D157:J157"/>
    <mergeCell ref="K157:S157"/>
    <mergeCell ref="T157:X157"/>
    <mergeCell ref="AA157:AE157"/>
    <mergeCell ref="AF157:AG157"/>
    <mergeCell ref="AH157:AL157"/>
    <mergeCell ref="AM157:AN157"/>
    <mergeCell ref="B158:C158"/>
    <mergeCell ref="D158:J158"/>
    <mergeCell ref="K158:S158"/>
    <mergeCell ref="T158:X158"/>
    <mergeCell ref="AA158:AE158"/>
    <mergeCell ref="AF158:AG158"/>
    <mergeCell ref="AH158:AL158"/>
    <mergeCell ref="AM158:AN158"/>
    <mergeCell ref="B159:C159"/>
    <mergeCell ref="D159:J159"/>
    <mergeCell ref="K159:S159"/>
    <mergeCell ref="T159:X159"/>
    <mergeCell ref="AA159:AE159"/>
    <mergeCell ref="AF159:AG159"/>
    <mergeCell ref="AH159:AL159"/>
    <mergeCell ref="AM159:AN159"/>
    <mergeCell ref="B160:AG160"/>
    <mergeCell ref="AH160:AL160"/>
    <mergeCell ref="AM160:AN160"/>
    <mergeCell ref="B161:AG161"/>
    <mergeCell ref="AH161:AL161"/>
    <mergeCell ref="AM161:AN161"/>
    <mergeCell ref="B164:C164"/>
    <mergeCell ref="D164:J164"/>
    <mergeCell ref="K164:S164"/>
    <mergeCell ref="T164:Z164"/>
    <mergeCell ref="AA164:AG164"/>
    <mergeCell ref="AH164:AN164"/>
    <mergeCell ref="B165:C165"/>
    <mergeCell ref="D165:J165"/>
    <mergeCell ref="K165:S165"/>
    <mergeCell ref="T165:W165"/>
    <mergeCell ref="X165:Y165"/>
    <mergeCell ref="AA165:AE165"/>
    <mergeCell ref="AF165:AG165"/>
    <mergeCell ref="AH165:AL165"/>
    <mergeCell ref="AM165:AN165"/>
    <mergeCell ref="T168:W168"/>
    <mergeCell ref="X168:Y168"/>
    <mergeCell ref="AM176:AN176"/>
    <mergeCell ref="B166:C166"/>
    <mergeCell ref="D166:J166"/>
    <mergeCell ref="K166:S166"/>
    <mergeCell ref="T166:W166"/>
    <mergeCell ref="X166:Y166"/>
    <mergeCell ref="AA166:AE166"/>
    <mergeCell ref="AF166:AG166"/>
    <mergeCell ref="AH166:AL166"/>
    <mergeCell ref="AM166:AN166"/>
    <mergeCell ref="X167:Y167"/>
    <mergeCell ref="AA167:AE167"/>
    <mergeCell ref="AF167:AG167"/>
    <mergeCell ref="AH167:AL167"/>
    <mergeCell ref="AM167:AN167"/>
    <mergeCell ref="B167:C167"/>
    <mergeCell ref="D167:J167"/>
    <mergeCell ref="K167:S167"/>
    <mergeCell ref="T167:W167"/>
    <mergeCell ref="AM181:AN181"/>
    <mergeCell ref="B179:AG179"/>
    <mergeCell ref="AH179:AL179"/>
    <mergeCell ref="AM179:AN179"/>
    <mergeCell ref="AM173:AN173"/>
    <mergeCell ref="B175:AG175"/>
    <mergeCell ref="AH175:AL175"/>
    <mergeCell ref="AM175:AN175"/>
    <mergeCell ref="B177:AG177"/>
    <mergeCell ref="AH177:AL177"/>
    <mergeCell ref="AM177:AN177"/>
    <mergeCell ref="AA85:AE85"/>
    <mergeCell ref="AF85:AG85"/>
    <mergeCell ref="AH85:AL85"/>
    <mergeCell ref="AM85:AN85"/>
    <mergeCell ref="B86:AG86"/>
    <mergeCell ref="AH86:AL86"/>
    <mergeCell ref="AG209:AH209"/>
    <mergeCell ref="B170:AG170"/>
    <mergeCell ref="AH170:AL170"/>
    <mergeCell ref="AI204:AN204"/>
    <mergeCell ref="F205:P205"/>
    <mergeCell ref="Q205:AF205"/>
    <mergeCell ref="AG205:AI205"/>
    <mergeCell ref="AJ205:AN205"/>
    <mergeCell ref="B196:P196"/>
    <mergeCell ref="Q196:AF196"/>
    <mergeCell ref="AH196:AN196"/>
    <mergeCell ref="B199:P199"/>
    <mergeCell ref="Q199:AF199"/>
    <mergeCell ref="AH199:AN199"/>
    <mergeCell ref="AM170:AN170"/>
    <mergeCell ref="B173:AG173"/>
    <mergeCell ref="AH181:AL181"/>
    <mergeCell ref="B181:AG181"/>
    <mergeCell ref="BG41:BI41"/>
    <mergeCell ref="BG69:BI69"/>
    <mergeCell ref="BG97:BI97"/>
    <mergeCell ref="BG125:BI125"/>
    <mergeCell ref="BG153:BI153"/>
    <mergeCell ref="B93:AG93"/>
    <mergeCell ref="AH93:AL93"/>
    <mergeCell ref="AM93:AN93"/>
    <mergeCell ref="B118:AG118"/>
    <mergeCell ref="AH118:AL118"/>
    <mergeCell ref="AM118:AN118"/>
    <mergeCell ref="B119:AG119"/>
    <mergeCell ref="AH119:AL119"/>
    <mergeCell ref="AM119:AN119"/>
    <mergeCell ref="AM114:AN114"/>
    <mergeCell ref="B117:AG117"/>
    <mergeCell ref="AM65:AN65"/>
    <mergeCell ref="B90:AG90"/>
    <mergeCell ref="AH90:AL90"/>
    <mergeCell ref="AM90:AN90"/>
    <mergeCell ref="B91:AG91"/>
    <mergeCell ref="AH91:AL91"/>
    <mergeCell ref="K85:S85"/>
    <mergeCell ref="T85:W85"/>
    <mergeCell ref="A16:AN18"/>
    <mergeCell ref="AH149:AL149"/>
    <mergeCell ref="AM149:AN149"/>
    <mergeCell ref="B174:AG174"/>
    <mergeCell ref="AH174:AL174"/>
    <mergeCell ref="AM174:AN174"/>
    <mergeCell ref="AF168:AG168"/>
    <mergeCell ref="AH168:AL168"/>
    <mergeCell ref="AM168:AN168"/>
    <mergeCell ref="B113:C113"/>
    <mergeCell ref="D113:J113"/>
    <mergeCell ref="K113:S113"/>
    <mergeCell ref="T113:W113"/>
    <mergeCell ref="X113:Y113"/>
    <mergeCell ref="AA113:AE113"/>
    <mergeCell ref="AF113:AG113"/>
    <mergeCell ref="AH113:AL113"/>
    <mergeCell ref="AM113:AN113"/>
    <mergeCell ref="AH65:AL65"/>
    <mergeCell ref="B168:C168"/>
    <mergeCell ref="D168:J168"/>
    <mergeCell ref="K168:S168"/>
    <mergeCell ref="AH173:AL173"/>
    <mergeCell ref="AM66:AN66"/>
    <mergeCell ref="B67:AG67"/>
    <mergeCell ref="AH67:AL67"/>
    <mergeCell ref="AM67:AN67"/>
    <mergeCell ref="B178:AG178"/>
    <mergeCell ref="AH178:AL178"/>
    <mergeCell ref="AM178:AN178"/>
    <mergeCell ref="B150:AG150"/>
    <mergeCell ref="AH150:AL150"/>
    <mergeCell ref="AM150:AN150"/>
    <mergeCell ref="B151:AG151"/>
    <mergeCell ref="AH151:AL151"/>
    <mergeCell ref="AM151:AN151"/>
    <mergeCell ref="AA168:AE168"/>
    <mergeCell ref="AH92:AL92"/>
    <mergeCell ref="AM92:AN92"/>
    <mergeCell ref="AM86:AN86"/>
    <mergeCell ref="B89:AG89"/>
    <mergeCell ref="AH89:AL89"/>
    <mergeCell ref="AM89:AN89"/>
    <mergeCell ref="B85:C85"/>
    <mergeCell ref="D85:J85"/>
    <mergeCell ref="AM91:AN91"/>
    <mergeCell ref="B92:AG92"/>
    <mergeCell ref="X85:Y85"/>
    <mergeCell ref="BL41:BM41"/>
    <mergeCell ref="BL69:BM69"/>
    <mergeCell ref="K208:P208"/>
    <mergeCell ref="Q208:AF208"/>
    <mergeCell ref="AG208:AH208"/>
    <mergeCell ref="AI208:AN208"/>
    <mergeCell ref="B94:AG94"/>
    <mergeCell ref="AH94:AL94"/>
    <mergeCell ref="AM94:AN94"/>
    <mergeCell ref="B95:AG95"/>
    <mergeCell ref="AH95:AL95"/>
    <mergeCell ref="AM95:AN95"/>
    <mergeCell ref="AG207:AH207"/>
    <mergeCell ref="B169:C169"/>
    <mergeCell ref="D169:J169"/>
    <mergeCell ref="K169:S169"/>
    <mergeCell ref="T169:W169"/>
    <mergeCell ref="X169:Y169"/>
    <mergeCell ref="AA169:AE169"/>
    <mergeCell ref="AF169:AG169"/>
    <mergeCell ref="AH169:AL169"/>
    <mergeCell ref="AM169:AN169"/>
    <mergeCell ref="B176:AG176"/>
    <mergeCell ref="AH176:AL176"/>
  </mergeCells>
  <phoneticPr fontId="10"/>
  <dataValidations count="1">
    <dataValidation type="list" allowBlank="1" showInputMessage="1" showErrorMessage="1" sqref="AH96:AN96 AH152:AN152" xr:uid="{5F847E9B-FFF4-40E2-A77D-AA580438B647}">
      <formula1>"有,無"</formula1>
    </dataValidation>
  </dataValidations>
  <printOptions horizontalCentered="1"/>
  <pageMargins left="0.23622047244094491" right="0.23622047244094491" top="0.74803149606299213" bottom="0.74803149606299213" header="0.31496062992125984" footer="0.31496062992125984"/>
  <pageSetup paperSize="9" scale="84" orientation="portrait" blackAndWhite="1" r:id="rId1"/>
  <rowBreaks count="8" manualBreakCount="8">
    <brk id="32" max="40" man="1"/>
    <brk id="68" max="40" man="1"/>
    <brk id="96" max="40" man="1"/>
    <brk id="124" max="40" man="1"/>
    <brk id="152" max="40" man="1"/>
    <brk id="183" max="40" man="1"/>
    <brk id="193" max="40" man="1"/>
    <brk id="221" max="40" man="1"/>
  </rowBreaks>
  <colBreaks count="1" manualBreakCount="1">
    <brk id="42" max="3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260A65B-6EAC-4369-AB75-90402A463F4B}">
          <x14:formula1>
            <xm:f>プルダウンリスト等!$S$2:$S$9</xm:f>
          </x14:formula1>
          <xm:sqref>D43:J47 D71:J75 D99:J103 D127:J131 D155:J159</xm:sqref>
        </x14:dataValidation>
        <x14:dataValidation type="list" allowBlank="1" showInputMessage="1" showErrorMessage="1" xr:uid="{0406436C-1630-44B6-A57C-7B7892D76AF7}">
          <x14:formula1>
            <xm:f>プルダウンリスト等!$V$2:$V$3</xm:f>
          </x14:formula1>
          <xm:sqref>D53:J57 D165:J169 D137:J141 D109:J113 D81:J85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G225"/>
  <sheetViews>
    <sheetView showZeros="0" zoomScaleNormal="100" zoomScaleSheetLayoutView="100" workbookViewId="0">
      <selection activeCell="A19" sqref="A19:AN21"/>
    </sheetView>
  </sheetViews>
  <sheetFormatPr defaultColWidth="2.109375" defaultRowHeight="15" customHeight="1"/>
  <cols>
    <col min="1" max="9" width="2.109375" style="13"/>
    <col min="10" max="10" width="2.109375" style="13" customWidth="1"/>
    <col min="11" max="11" width="2.109375" style="13"/>
    <col min="12" max="12" width="2.109375" style="13" customWidth="1"/>
    <col min="13" max="17" width="2.109375" style="13"/>
    <col min="18" max="20" width="2.109375" style="57"/>
    <col min="21" max="16384" width="2.109375" style="13"/>
  </cols>
  <sheetData>
    <row r="1" spans="1:64" ht="15" customHeight="1">
      <c r="A1" s="13" t="s">
        <v>148</v>
      </c>
    </row>
    <row r="2" spans="1:64" ht="15" customHeight="1" thickBot="1"/>
    <row r="3" spans="1:64" ht="15" customHeight="1">
      <c r="A3" s="534" t="s">
        <v>116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Q3" s="549" t="s">
        <v>117</v>
      </c>
      <c r="AR3" s="550"/>
      <c r="AS3" s="550"/>
      <c r="AT3" s="550"/>
      <c r="AU3" s="550"/>
      <c r="AV3" s="550"/>
      <c r="AW3" s="550"/>
      <c r="AX3" s="550"/>
      <c r="AY3" s="550"/>
      <c r="AZ3" s="550"/>
      <c r="BA3" s="550"/>
      <c r="BB3" s="550"/>
      <c r="BC3" s="550"/>
      <c r="BD3" s="550"/>
      <c r="BE3" s="550"/>
      <c r="BF3" s="550"/>
      <c r="BG3" s="550"/>
      <c r="BH3" s="550"/>
      <c r="BI3" s="550"/>
      <c r="BJ3" s="550"/>
      <c r="BK3" s="550"/>
      <c r="BL3" s="551"/>
    </row>
    <row r="4" spans="1:64" ht="15" customHeight="1">
      <c r="A4" s="534"/>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Q4" s="552"/>
      <c r="AR4" s="553"/>
      <c r="AS4" s="553"/>
      <c r="AT4" s="553"/>
      <c r="AU4" s="553"/>
      <c r="AV4" s="553"/>
      <c r="AW4" s="553"/>
      <c r="AX4" s="553"/>
      <c r="AY4" s="553"/>
      <c r="AZ4" s="553"/>
      <c r="BA4" s="553"/>
      <c r="BB4" s="553"/>
      <c r="BC4" s="553"/>
      <c r="BD4" s="553"/>
      <c r="BE4" s="553"/>
      <c r="BF4" s="553"/>
      <c r="BG4" s="553"/>
      <c r="BH4" s="553"/>
      <c r="BI4" s="553"/>
      <c r="BJ4" s="553"/>
      <c r="BK4" s="553"/>
      <c r="BL4" s="554"/>
    </row>
    <row r="5" spans="1:64" ht="1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Q5" s="552"/>
      <c r="AR5" s="553"/>
      <c r="AS5" s="553"/>
      <c r="AT5" s="553"/>
      <c r="AU5" s="553"/>
      <c r="AV5" s="553"/>
      <c r="AW5" s="553"/>
      <c r="AX5" s="553"/>
      <c r="AY5" s="553"/>
      <c r="AZ5" s="553"/>
      <c r="BA5" s="553"/>
      <c r="BB5" s="553"/>
      <c r="BC5" s="553"/>
      <c r="BD5" s="553"/>
      <c r="BE5" s="553"/>
      <c r="BF5" s="553"/>
      <c r="BG5" s="553"/>
      <c r="BH5" s="553"/>
      <c r="BI5" s="553"/>
      <c r="BJ5" s="553"/>
      <c r="BK5" s="553"/>
      <c r="BL5" s="554"/>
    </row>
    <row r="6" spans="1:64" ht="15" customHeight="1">
      <c r="B6" s="13" t="s">
        <v>118</v>
      </c>
      <c r="AQ6" s="552"/>
      <c r="AR6" s="553"/>
      <c r="AS6" s="553"/>
      <c r="AT6" s="553"/>
      <c r="AU6" s="553"/>
      <c r="AV6" s="553"/>
      <c r="AW6" s="553"/>
      <c r="AX6" s="553"/>
      <c r="AY6" s="553"/>
      <c r="AZ6" s="553"/>
      <c r="BA6" s="553"/>
      <c r="BB6" s="553"/>
      <c r="BC6" s="553"/>
      <c r="BD6" s="553"/>
      <c r="BE6" s="553"/>
      <c r="BF6" s="553"/>
      <c r="BG6" s="553"/>
      <c r="BH6" s="553"/>
      <c r="BI6" s="553"/>
      <c r="BJ6" s="553"/>
      <c r="BK6" s="553"/>
      <c r="BL6" s="554"/>
    </row>
    <row r="7" spans="1:64" ht="15" customHeight="1">
      <c r="B7" s="13" t="s">
        <v>119</v>
      </c>
      <c r="AQ7" s="552"/>
      <c r="AR7" s="553"/>
      <c r="AS7" s="553"/>
      <c r="AT7" s="553"/>
      <c r="AU7" s="553"/>
      <c r="AV7" s="553"/>
      <c r="AW7" s="553"/>
      <c r="AX7" s="553"/>
      <c r="AY7" s="553"/>
      <c r="AZ7" s="553"/>
      <c r="BA7" s="553"/>
      <c r="BB7" s="553"/>
      <c r="BC7" s="553"/>
      <c r="BD7" s="553"/>
      <c r="BE7" s="553"/>
      <c r="BF7" s="553"/>
      <c r="BG7" s="553"/>
      <c r="BH7" s="553"/>
      <c r="BI7" s="553"/>
      <c r="BJ7" s="553"/>
      <c r="BK7" s="553"/>
      <c r="BL7" s="554"/>
    </row>
    <row r="8" spans="1:64" ht="10.35" customHeight="1">
      <c r="AQ8" s="552"/>
      <c r="AR8" s="553"/>
      <c r="AS8" s="553"/>
      <c r="AT8" s="553"/>
      <c r="AU8" s="553"/>
      <c r="AV8" s="553"/>
      <c r="AW8" s="553"/>
      <c r="AX8" s="553"/>
      <c r="AY8" s="553"/>
      <c r="AZ8" s="553"/>
      <c r="BA8" s="553"/>
      <c r="BB8" s="553"/>
      <c r="BC8" s="553"/>
      <c r="BD8" s="553"/>
      <c r="BE8" s="553"/>
      <c r="BF8" s="553"/>
      <c r="BG8" s="553"/>
      <c r="BH8" s="553"/>
      <c r="BI8" s="553"/>
      <c r="BJ8" s="553"/>
      <c r="BK8" s="553"/>
      <c r="BL8" s="554"/>
    </row>
    <row r="9" spans="1:64" ht="15" customHeight="1">
      <c r="A9" s="542">
        <v>1</v>
      </c>
      <c r="B9" s="542"/>
      <c r="C9" s="543" t="s">
        <v>463</v>
      </c>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Q9" s="552"/>
      <c r="AR9" s="553"/>
      <c r="AS9" s="553"/>
      <c r="AT9" s="553"/>
      <c r="AU9" s="553"/>
      <c r="AV9" s="553"/>
      <c r="AW9" s="553"/>
      <c r="AX9" s="553"/>
      <c r="AY9" s="553"/>
      <c r="AZ9" s="553"/>
      <c r="BA9" s="553"/>
      <c r="BB9" s="553"/>
      <c r="BC9" s="553"/>
      <c r="BD9" s="553"/>
      <c r="BE9" s="553"/>
      <c r="BF9" s="553"/>
      <c r="BG9" s="553"/>
      <c r="BH9" s="553"/>
      <c r="BI9" s="553"/>
      <c r="BJ9" s="553"/>
      <c r="BK9" s="553"/>
      <c r="BL9" s="554"/>
    </row>
    <row r="10" spans="1:64" ht="15" customHeight="1" thickBot="1">
      <c r="A10" s="55"/>
      <c r="B10" s="42"/>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Q10" s="555"/>
      <c r="AR10" s="556"/>
      <c r="AS10" s="556"/>
      <c r="AT10" s="556"/>
      <c r="AU10" s="556"/>
      <c r="AV10" s="556"/>
      <c r="AW10" s="556"/>
      <c r="AX10" s="556"/>
      <c r="AY10" s="556"/>
      <c r="AZ10" s="556"/>
      <c r="BA10" s="556"/>
      <c r="BB10" s="556"/>
      <c r="BC10" s="556"/>
      <c r="BD10" s="556"/>
      <c r="BE10" s="556"/>
      <c r="BF10" s="556"/>
      <c r="BG10" s="556"/>
      <c r="BH10" s="556"/>
      <c r="BI10" s="556"/>
      <c r="BJ10" s="556"/>
      <c r="BK10" s="556"/>
      <c r="BL10" s="557"/>
    </row>
    <row r="11" spans="1:64" ht="15" customHeight="1">
      <c r="A11" s="55"/>
      <c r="B11" s="42"/>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row>
    <row r="12" spans="1:64" ht="15" customHeight="1">
      <c r="A12" s="55"/>
      <c r="B12" s="42"/>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row>
    <row r="13" spans="1:64" ht="15" customHeight="1">
      <c r="A13" s="55"/>
      <c r="B13" s="42"/>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row>
    <row r="14" spans="1:64" ht="15" customHeight="1">
      <c r="A14" s="55"/>
      <c r="B14" s="42"/>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row>
    <row r="15" spans="1:64" ht="15" customHeight="1">
      <c r="A15" s="55"/>
      <c r="B15" s="42"/>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row>
    <row r="16" spans="1:64" ht="15" customHeight="1">
      <c r="A16" s="542">
        <v>2</v>
      </c>
      <c r="B16" s="542"/>
      <c r="C16" s="543" t="s">
        <v>542</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row>
    <row r="17" spans="1:44" ht="15" customHeight="1">
      <c r="A17" s="55"/>
      <c r="B17" s="42"/>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row>
    <row r="18" spans="1:44" ht="15" customHeight="1">
      <c r="A18" s="55"/>
      <c r="B18" s="42"/>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row>
    <row r="19" spans="1:44" s="63" customFormat="1" ht="15" customHeight="1">
      <c r="A19" s="558">
        <v>3</v>
      </c>
      <c r="B19" s="558"/>
      <c r="C19" s="559" t="s">
        <v>120</v>
      </c>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70"/>
      <c r="AP19" s="70"/>
      <c r="AQ19" s="70"/>
      <c r="AR19" s="71"/>
    </row>
    <row r="20" spans="1:44" s="63" customFormat="1" ht="15" customHeight="1">
      <c r="A20" s="228"/>
      <c r="B20" s="228"/>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70"/>
      <c r="AP20" s="70"/>
      <c r="AQ20" s="70"/>
      <c r="AR20" s="71"/>
    </row>
    <row r="21" spans="1:44" s="63" customFormat="1" ht="15" customHeight="1">
      <c r="A21" s="72"/>
      <c r="B21" s="6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70"/>
      <c r="AP21" s="70"/>
      <c r="AQ21" s="70"/>
      <c r="AR21" s="71"/>
    </row>
    <row r="22" spans="1:44" s="63" customFormat="1" ht="15" customHeight="1">
      <c r="A22" s="72"/>
      <c r="B22" s="73"/>
      <c r="C22" s="560" t="s">
        <v>121</v>
      </c>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71"/>
      <c r="AP22" s="71"/>
      <c r="AQ22" s="71"/>
    </row>
    <row r="23" spans="1:44" s="63" customFormat="1" ht="15" customHeight="1">
      <c r="A23" s="72"/>
      <c r="B23" s="73"/>
      <c r="C23" s="73"/>
      <c r="D23" s="548" t="s">
        <v>122</v>
      </c>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71"/>
      <c r="AP23" s="71"/>
      <c r="AQ23" s="71"/>
    </row>
    <row r="24" spans="1:44" s="63" customFormat="1" ht="15" customHeight="1">
      <c r="A24" s="72"/>
      <c r="B24" s="73"/>
      <c r="C24" s="73"/>
      <c r="D24" s="548" t="s">
        <v>123</v>
      </c>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71"/>
      <c r="AP24" s="71"/>
      <c r="AQ24" s="71"/>
    </row>
    <row r="25" spans="1:44" s="63" customFormat="1" ht="15" customHeight="1">
      <c r="A25" s="72"/>
      <c r="B25" s="73"/>
      <c r="C25" s="73"/>
      <c r="D25" s="548" t="s">
        <v>124</v>
      </c>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71"/>
      <c r="AP25" s="71"/>
      <c r="AQ25" s="71"/>
    </row>
    <row r="26" spans="1:44" s="63" customFormat="1" ht="15" customHeight="1">
      <c r="A26" s="72"/>
      <c r="B26" s="73"/>
      <c r="C26" s="73"/>
      <c r="D26" s="548" t="s">
        <v>125</v>
      </c>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71"/>
      <c r="AP26" s="71"/>
      <c r="AQ26" s="71"/>
    </row>
    <row r="27" spans="1:44" s="63" customFormat="1" ht="15" customHeight="1">
      <c r="A27" s="72"/>
      <c r="B27" s="73"/>
      <c r="C27" s="73"/>
      <c r="D27" s="548" t="s">
        <v>126</v>
      </c>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71"/>
      <c r="AP27" s="71"/>
      <c r="AQ27" s="71"/>
    </row>
    <row r="28" spans="1:44" ht="15" customHeight="1">
      <c r="A28" s="542">
        <v>4</v>
      </c>
      <c r="B28" s="542"/>
      <c r="C28" s="546" t="s">
        <v>127</v>
      </c>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row>
    <row r="29" spans="1:44" ht="15" customHeight="1">
      <c r="A29" s="542">
        <v>5</v>
      </c>
      <c r="B29" s="542"/>
      <c r="C29" s="543" t="s">
        <v>128</v>
      </c>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Q29" s="65"/>
    </row>
    <row r="30" spans="1:44" ht="15" customHeight="1">
      <c r="A30" s="55"/>
      <c r="B30" s="55"/>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row>
    <row r="31" spans="1:44" ht="15" customHeight="1">
      <c r="A31" s="542">
        <v>6</v>
      </c>
      <c r="B31" s="542"/>
      <c r="C31" s="543" t="s">
        <v>368</v>
      </c>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row>
    <row r="32" spans="1:44" ht="15" customHeight="1">
      <c r="A32" s="55"/>
      <c r="B32" s="55"/>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row>
    <row r="33" spans="1:41" ht="15" customHeight="1">
      <c r="A33" s="55"/>
      <c r="B33" s="55"/>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row>
    <row r="34" spans="1:41" ht="29.55" customHeight="1">
      <c r="A34" s="55"/>
      <c r="B34" s="55"/>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row>
    <row r="35" spans="1:41" ht="15" customHeight="1">
      <c r="A35" s="55"/>
      <c r="B35" s="55"/>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row>
    <row r="36" spans="1:41" ht="15" customHeight="1">
      <c r="A36" s="542">
        <v>7</v>
      </c>
      <c r="B36" s="542"/>
      <c r="C36" s="543" t="s">
        <v>129</v>
      </c>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row>
    <row r="37" spans="1:41" ht="15" customHeight="1">
      <c r="A37" s="68"/>
      <c r="B37" s="68"/>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row>
    <row r="38" spans="1:41" ht="15" customHeight="1">
      <c r="A38" s="542">
        <v>8</v>
      </c>
      <c r="B38" s="542"/>
      <c r="C38" s="543" t="s">
        <v>130</v>
      </c>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row>
    <row r="39" spans="1:41" ht="15" customHeight="1">
      <c r="A39" s="55"/>
      <c r="B39" s="55"/>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row>
    <row r="40" spans="1:41" ht="15" customHeight="1">
      <c r="A40" s="542">
        <v>9</v>
      </c>
      <c r="B40" s="542"/>
      <c r="C40" s="547" t="s">
        <v>583</v>
      </c>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row>
    <row r="41" spans="1:41" ht="15" customHeight="1">
      <c r="A41" s="55"/>
      <c r="B41" s="55"/>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row>
    <row r="42" spans="1:41" ht="61.05" customHeight="1">
      <c r="A42" s="55"/>
      <c r="B42" s="55"/>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row>
    <row r="43" spans="1:41" ht="15" customHeight="1">
      <c r="A43" s="55"/>
      <c r="B43" s="55"/>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row>
    <row r="44" spans="1:41" ht="15" customHeight="1">
      <c r="A44" s="542">
        <v>10</v>
      </c>
      <c r="B44" s="542"/>
      <c r="C44" s="543" t="s">
        <v>131</v>
      </c>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row>
    <row r="45" spans="1:41" ht="15" customHeight="1">
      <c r="A45" s="55"/>
      <c r="B45" s="55"/>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74"/>
    </row>
    <row r="46" spans="1:41" ht="15" customHeight="1">
      <c r="A46" s="542">
        <v>11</v>
      </c>
      <c r="B46" s="542"/>
      <c r="C46" s="543" t="s">
        <v>132</v>
      </c>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row>
    <row r="47" spans="1:41" ht="15" customHeight="1">
      <c r="A47" s="55"/>
      <c r="B47" s="55"/>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row>
    <row r="48" spans="1:41" ht="15" customHeight="1">
      <c r="A48" s="542">
        <v>12</v>
      </c>
      <c r="B48" s="542"/>
      <c r="C48" s="543" t="s">
        <v>133</v>
      </c>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row>
    <row r="49" spans="1:40" ht="15" customHeight="1">
      <c r="A49" s="55"/>
      <c r="B49" s="55"/>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row>
    <row r="50" spans="1:40" ht="15" customHeight="1">
      <c r="A50" s="55"/>
      <c r="B50" s="55"/>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row>
    <row r="51" spans="1:40" ht="15" customHeight="1">
      <c r="A51" s="55"/>
      <c r="B51" s="55"/>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row>
    <row r="52" spans="1:40" ht="15" customHeight="1">
      <c r="A52" s="55"/>
      <c r="B52" s="55"/>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ht="15" customHeight="1">
      <c r="A53" s="55"/>
      <c r="B53" s="55"/>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row>
    <row r="54" spans="1:40" ht="15" customHeight="1">
      <c r="A54" s="55"/>
      <c r="B54" s="55"/>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row>
    <row r="55" spans="1:40" ht="15" customHeight="1">
      <c r="A55" s="542">
        <v>13</v>
      </c>
      <c r="B55" s="542"/>
      <c r="C55" s="543" t="s">
        <v>134</v>
      </c>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row>
    <row r="56" spans="1:40" ht="15" customHeight="1">
      <c r="A56" s="55"/>
      <c r="B56" s="55"/>
      <c r="C56" s="543"/>
      <c r="D56" s="543"/>
      <c r="E56" s="543"/>
      <c r="F56" s="543"/>
      <c r="G56" s="543"/>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row>
    <row r="57" spans="1:40" ht="15" customHeight="1">
      <c r="A57" s="55"/>
      <c r="B57" s="55"/>
      <c r="C57" s="543"/>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row>
    <row r="58" spans="1:40" ht="15" customHeight="1">
      <c r="A58" s="55"/>
      <c r="B58" s="55"/>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row>
    <row r="59" spans="1:40" ht="22.5" customHeight="1">
      <c r="A59" s="55"/>
      <c r="B59" s="55"/>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row>
    <row r="60" spans="1:40" ht="15" customHeight="1">
      <c r="A60" s="55"/>
      <c r="B60" s="55"/>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row>
    <row r="61" spans="1:40" ht="15" customHeight="1">
      <c r="A61" s="542">
        <v>14</v>
      </c>
      <c r="B61" s="542"/>
      <c r="C61" s="543" t="s">
        <v>135</v>
      </c>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row>
    <row r="62" spans="1:40" ht="25.5" customHeight="1">
      <c r="A62" s="55"/>
      <c r="B62" s="55"/>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row>
    <row r="63" spans="1:40" ht="15" customHeight="1">
      <c r="A63" s="55"/>
      <c r="B63" s="55"/>
      <c r="C63" s="543"/>
      <c r="D63" s="543"/>
      <c r="E63" s="543"/>
      <c r="F63" s="543"/>
      <c r="G63" s="543"/>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row>
    <row r="64" spans="1:40" ht="15" customHeight="1">
      <c r="A64" s="542">
        <v>15</v>
      </c>
      <c r="B64" s="542"/>
      <c r="C64" s="546" t="s">
        <v>136</v>
      </c>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row>
    <row r="65" spans="1:42" ht="15" customHeight="1">
      <c r="A65" s="542">
        <v>16</v>
      </c>
      <c r="B65" s="542"/>
      <c r="C65" s="543" t="s">
        <v>137</v>
      </c>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row>
    <row r="66" spans="1:42" ht="15" customHeight="1">
      <c r="A66" s="55"/>
      <c r="B66" s="55"/>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row>
    <row r="67" spans="1:42" ht="15" customHeight="1">
      <c r="A67" s="55"/>
      <c r="B67" s="55"/>
      <c r="C67" s="543"/>
      <c r="D67" s="543"/>
      <c r="E67" s="543"/>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row>
    <row r="68" spans="1:42" ht="15" customHeight="1">
      <c r="A68" s="542">
        <v>17</v>
      </c>
      <c r="B68" s="542"/>
      <c r="C68" s="546" t="s">
        <v>138</v>
      </c>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row>
    <row r="69" spans="1:42" ht="15" customHeight="1">
      <c r="A69" s="542">
        <v>18</v>
      </c>
      <c r="B69" s="542"/>
      <c r="C69" s="543" t="s">
        <v>139</v>
      </c>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row>
    <row r="70" spans="1:42" ht="15" customHeight="1">
      <c r="A70" s="55"/>
      <c r="B70" s="55"/>
      <c r="C70" s="543"/>
      <c r="D70" s="543"/>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row>
    <row r="71" spans="1:42" ht="15" customHeight="1">
      <c r="A71" s="542">
        <v>19</v>
      </c>
      <c r="B71" s="542"/>
      <c r="C71" s="543" t="s">
        <v>140</v>
      </c>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row>
    <row r="72" spans="1:42" ht="15" customHeight="1">
      <c r="A72" s="55"/>
      <c r="B72" s="55"/>
      <c r="C72" s="543"/>
      <c r="D72" s="543"/>
      <c r="E72" s="543"/>
      <c r="F72" s="543"/>
      <c r="G72" s="543"/>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row>
    <row r="73" spans="1:42" ht="15" customHeight="1">
      <c r="A73" s="55"/>
      <c r="B73" s="55"/>
      <c r="C73" s="543"/>
      <c r="D73" s="543"/>
      <c r="E73" s="543"/>
      <c r="F73" s="543"/>
      <c r="G73" s="543"/>
      <c r="H73" s="543"/>
      <c r="I73" s="543"/>
      <c r="J73" s="543"/>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row>
    <row r="74" spans="1:42" ht="15" customHeight="1">
      <c r="A74" s="542">
        <v>20</v>
      </c>
      <c r="B74" s="542"/>
      <c r="C74" s="543" t="s">
        <v>443</v>
      </c>
      <c r="D74" s="543"/>
      <c r="E74" s="543"/>
      <c r="F74" s="543"/>
      <c r="G74" s="543"/>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3"/>
      <c r="AG74" s="543"/>
      <c r="AH74" s="543"/>
      <c r="AI74" s="543"/>
      <c r="AJ74" s="543"/>
      <c r="AK74" s="543"/>
      <c r="AL74" s="543"/>
      <c r="AM74" s="543"/>
      <c r="AN74" s="543"/>
      <c r="AP74" s="97"/>
    </row>
    <row r="75" spans="1:42" ht="15" customHeight="1">
      <c r="A75" s="55"/>
      <c r="B75" s="55"/>
      <c r="C75" s="543"/>
      <c r="D75" s="543"/>
      <c r="E75" s="543"/>
      <c r="F75" s="543"/>
      <c r="G75" s="543"/>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543"/>
      <c r="AN75" s="543"/>
    </row>
    <row r="76" spans="1:42" ht="15" customHeight="1">
      <c r="A76" s="55"/>
      <c r="B76" s="55"/>
      <c r="C76" s="543"/>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3"/>
    </row>
    <row r="77" spans="1:42" ht="15" customHeight="1">
      <c r="A77" s="55"/>
      <c r="B77" s="55"/>
      <c r="C77" s="543"/>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row>
    <row r="78" spans="1:42" ht="15" customHeight="1">
      <c r="A78" s="55"/>
      <c r="B78" s="55"/>
      <c r="C78" s="543"/>
      <c r="D78" s="543"/>
      <c r="E78" s="543"/>
      <c r="F78" s="543"/>
      <c r="G78" s="543"/>
      <c r="H78" s="543"/>
      <c r="I78" s="543"/>
      <c r="J78" s="543"/>
      <c r="K78" s="543"/>
      <c r="L78" s="543"/>
      <c r="M78" s="543"/>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3"/>
      <c r="AK78" s="543"/>
      <c r="AL78" s="543"/>
      <c r="AM78" s="543"/>
      <c r="AN78" s="543"/>
    </row>
    <row r="79" spans="1:42" ht="15" customHeight="1">
      <c r="A79" s="542">
        <v>21</v>
      </c>
      <c r="B79" s="542"/>
      <c r="C79" s="543" t="s">
        <v>444</v>
      </c>
      <c r="D79" s="543"/>
      <c r="E79" s="543"/>
      <c r="F79" s="543"/>
      <c r="G79" s="543"/>
      <c r="H79" s="543"/>
      <c r="I79" s="543"/>
      <c r="J79" s="543"/>
      <c r="K79" s="543"/>
      <c r="L79" s="543"/>
      <c r="M79" s="543"/>
      <c r="N79" s="543"/>
      <c r="O79" s="543"/>
      <c r="P79" s="543"/>
      <c r="Q79" s="543"/>
      <c r="R79" s="543"/>
      <c r="S79" s="543"/>
      <c r="T79" s="543"/>
      <c r="U79" s="543"/>
      <c r="V79" s="543"/>
      <c r="W79" s="543"/>
      <c r="X79" s="543"/>
      <c r="Y79" s="543"/>
      <c r="Z79" s="543"/>
      <c r="AA79" s="543"/>
      <c r="AB79" s="543"/>
      <c r="AC79" s="543"/>
      <c r="AD79" s="543"/>
      <c r="AE79" s="543"/>
      <c r="AF79" s="543"/>
      <c r="AG79" s="543"/>
      <c r="AH79" s="543"/>
      <c r="AI79" s="543"/>
      <c r="AJ79" s="543"/>
      <c r="AK79" s="543"/>
      <c r="AL79" s="543"/>
      <c r="AM79" s="543"/>
      <c r="AN79" s="543"/>
    </row>
    <row r="80" spans="1:42" ht="15" customHeight="1">
      <c r="A80" s="68"/>
      <c r="B80" s="68"/>
      <c r="C80" s="543"/>
      <c r="D80" s="543"/>
      <c r="E80" s="543"/>
      <c r="F80" s="543"/>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row>
    <row r="81" spans="1:85" ht="15" customHeight="1">
      <c r="A81" s="542">
        <v>22</v>
      </c>
      <c r="B81" s="542"/>
      <c r="C81" s="543" t="s">
        <v>445</v>
      </c>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row>
    <row r="82" spans="1:85" ht="15" customHeight="1">
      <c r="A82" s="68"/>
      <c r="B82" s="68"/>
      <c r="C82" s="543"/>
      <c r="D82" s="543"/>
      <c r="E82" s="543"/>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3"/>
      <c r="AF82" s="543"/>
      <c r="AG82" s="543"/>
      <c r="AH82" s="543"/>
      <c r="AI82" s="543"/>
      <c r="AJ82" s="543"/>
      <c r="AK82" s="543"/>
      <c r="AL82" s="543"/>
      <c r="AM82" s="543"/>
      <c r="AN82" s="543"/>
    </row>
    <row r="83" spans="1:85" ht="15" customHeight="1">
      <c r="A83" s="542">
        <v>23</v>
      </c>
      <c r="B83" s="542"/>
      <c r="C83" s="543" t="s">
        <v>446</v>
      </c>
      <c r="D83" s="543"/>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543"/>
      <c r="AK83" s="543"/>
      <c r="AL83" s="543"/>
      <c r="AM83" s="543"/>
      <c r="AN83" s="543"/>
    </row>
    <row r="84" spans="1:85" ht="31.5" customHeight="1">
      <c r="A84" s="68"/>
      <c r="B84" s="68"/>
      <c r="C84" s="543"/>
      <c r="D84" s="543"/>
      <c r="E84" s="543"/>
      <c r="F84" s="543"/>
      <c r="G84" s="543"/>
      <c r="H84" s="543"/>
      <c r="I84" s="543"/>
      <c r="J84" s="543"/>
      <c r="K84" s="543"/>
      <c r="L84" s="543"/>
      <c r="M84" s="543"/>
      <c r="N84" s="543"/>
      <c r="O84" s="543"/>
      <c r="P84" s="543"/>
      <c r="Q84" s="543"/>
      <c r="R84" s="543"/>
      <c r="S84" s="543"/>
      <c r="T84" s="543"/>
      <c r="U84" s="543"/>
      <c r="V84" s="543"/>
      <c r="W84" s="543"/>
      <c r="X84" s="543"/>
      <c r="Y84" s="543"/>
      <c r="Z84" s="543"/>
      <c r="AA84" s="543"/>
      <c r="AB84" s="543"/>
      <c r="AC84" s="543"/>
      <c r="AD84" s="543"/>
      <c r="AE84" s="543"/>
      <c r="AF84" s="543"/>
      <c r="AG84" s="543"/>
      <c r="AH84" s="543"/>
      <c r="AI84" s="543"/>
      <c r="AJ84" s="543"/>
      <c r="AK84" s="543"/>
      <c r="AL84" s="543"/>
      <c r="AM84" s="543"/>
      <c r="AN84" s="543"/>
    </row>
    <row r="85" spans="1:85" ht="15" customHeight="1">
      <c r="A85" s="542">
        <v>24</v>
      </c>
      <c r="B85" s="542"/>
      <c r="C85" s="543" t="s">
        <v>447</v>
      </c>
      <c r="D85" s="543"/>
      <c r="E85" s="543"/>
      <c r="F85" s="543"/>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543"/>
      <c r="AL85" s="543"/>
      <c r="AM85" s="543"/>
      <c r="AN85" s="543"/>
    </row>
    <row r="86" spans="1:85" ht="15" customHeight="1">
      <c r="A86" s="68"/>
      <c r="B86" s="68"/>
      <c r="C86" s="543"/>
      <c r="D86" s="543"/>
      <c r="E86" s="543"/>
      <c r="F86" s="543"/>
      <c r="G86" s="543"/>
      <c r="H86" s="543"/>
      <c r="I86" s="543"/>
      <c r="J86" s="543"/>
      <c r="K86" s="543"/>
      <c r="L86" s="543"/>
      <c r="M86" s="543"/>
      <c r="N86" s="543"/>
      <c r="O86" s="543"/>
      <c r="P86" s="543"/>
      <c r="Q86" s="543"/>
      <c r="R86" s="543"/>
      <c r="S86" s="543"/>
      <c r="T86" s="543"/>
      <c r="U86" s="543"/>
      <c r="V86" s="543"/>
      <c r="W86" s="543"/>
      <c r="X86" s="543"/>
      <c r="Y86" s="543"/>
      <c r="Z86" s="543"/>
      <c r="AA86" s="543"/>
      <c r="AB86" s="543"/>
      <c r="AC86" s="543"/>
      <c r="AD86" s="543"/>
      <c r="AE86" s="543"/>
      <c r="AF86" s="543"/>
      <c r="AG86" s="543"/>
      <c r="AH86" s="543"/>
      <c r="AI86" s="543"/>
      <c r="AJ86" s="543"/>
      <c r="AK86" s="543"/>
      <c r="AL86" s="543"/>
      <c r="AM86" s="543"/>
      <c r="AN86" s="543"/>
    </row>
    <row r="87" spans="1:85" ht="15" customHeight="1">
      <c r="A87" s="542">
        <v>25</v>
      </c>
      <c r="B87" s="542"/>
      <c r="C87" s="543" t="s">
        <v>441</v>
      </c>
      <c r="D87" s="543"/>
      <c r="E87" s="543"/>
      <c r="F87" s="543"/>
      <c r="G87" s="543"/>
      <c r="H87" s="543"/>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row>
    <row r="88" spans="1:85" ht="15" customHeight="1">
      <c r="A88" s="542">
        <v>26</v>
      </c>
      <c r="B88" s="542"/>
      <c r="C88" s="543" t="s">
        <v>519</v>
      </c>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row>
    <row r="89" spans="1:85" ht="15" customHeight="1">
      <c r="A89" s="68"/>
      <c r="B89" s="68"/>
      <c r="C89" s="543"/>
      <c r="D89" s="543"/>
      <c r="E89" s="543"/>
      <c r="F89" s="543"/>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543"/>
      <c r="AK89" s="543"/>
      <c r="AL89" s="543"/>
      <c r="AM89" s="543"/>
      <c r="AN89" s="543"/>
    </row>
    <row r="90" spans="1:85" ht="10.35" customHeight="1">
      <c r="A90" s="55"/>
      <c r="B90" s="55"/>
      <c r="C90" s="55"/>
      <c r="D90" s="55"/>
      <c r="E90" s="55"/>
      <c r="F90" s="55"/>
      <c r="G90" s="55"/>
      <c r="H90" s="55"/>
      <c r="I90" s="55"/>
      <c r="J90" s="55"/>
      <c r="K90" s="55"/>
      <c r="L90" s="55"/>
      <c r="M90" s="55"/>
      <c r="N90" s="55"/>
      <c r="O90" s="55"/>
      <c r="P90" s="55"/>
      <c r="Q90" s="55"/>
      <c r="R90" s="73"/>
      <c r="S90" s="73"/>
      <c r="T90" s="73"/>
      <c r="U90" s="55"/>
      <c r="V90" s="55"/>
      <c r="W90" s="55"/>
      <c r="X90" s="55"/>
      <c r="Y90" s="55"/>
      <c r="Z90" s="55"/>
      <c r="AA90" s="55"/>
      <c r="AB90" s="55"/>
      <c r="AC90" s="55"/>
      <c r="AD90" s="55"/>
      <c r="AE90" s="55"/>
      <c r="AF90" s="55"/>
      <c r="AG90" s="55"/>
      <c r="AH90" s="55"/>
      <c r="AI90" s="55"/>
      <c r="AJ90" s="55"/>
      <c r="AK90" s="55"/>
      <c r="AL90" s="55"/>
      <c r="AM90" s="55"/>
      <c r="AN90" s="55"/>
    </row>
    <row r="91" spans="1:85" s="63" customFormat="1" ht="15" customHeight="1">
      <c r="A91" s="69"/>
      <c r="B91" s="545" t="s">
        <v>141</v>
      </c>
      <c r="C91" s="545"/>
      <c r="D91" s="545"/>
      <c r="E91" s="545"/>
      <c r="F91" s="545"/>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c r="AI91" s="545"/>
      <c r="AJ91" s="545"/>
      <c r="AK91" s="545"/>
      <c r="AL91" s="545"/>
      <c r="AM91" s="545"/>
      <c r="AN91" s="545"/>
      <c r="AO91" s="70"/>
      <c r="AP91" s="70"/>
      <c r="AQ91" s="70"/>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row>
    <row r="92" spans="1:85" ht="10.35" customHeight="1"/>
    <row r="93" spans="1:85" ht="15" customHeight="1">
      <c r="D93" s="503">
        <f>基本情報!D2</f>
        <v>0</v>
      </c>
      <c r="E93" s="503"/>
      <c r="F93" s="503"/>
      <c r="G93" s="503"/>
      <c r="H93" s="503"/>
      <c r="I93" s="13" t="s">
        <v>6</v>
      </c>
      <c r="J93" s="504">
        <f>基本情報!D2</f>
        <v>0</v>
      </c>
      <c r="K93" s="504"/>
      <c r="L93" s="13" t="s">
        <v>142</v>
      </c>
      <c r="M93" s="505">
        <f>基本情報!D2</f>
        <v>0</v>
      </c>
      <c r="N93" s="505"/>
      <c r="O93" s="13" t="s">
        <v>143</v>
      </c>
    </row>
    <row r="94" spans="1:85" ht="10.35" customHeight="1"/>
    <row r="95" spans="1:85" ht="15" customHeight="1">
      <c r="D95" s="544" t="s">
        <v>84</v>
      </c>
      <c r="E95" s="544"/>
      <c r="F95" s="544"/>
      <c r="G95" s="544"/>
      <c r="H95" s="544"/>
      <c r="I95" s="507">
        <f>基本情報!D6</f>
        <v>0</v>
      </c>
      <c r="J95" s="507"/>
      <c r="K95" s="507"/>
      <c r="L95" s="507"/>
      <c r="M95" s="507"/>
      <c r="N95" s="507"/>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row>
    <row r="96" spans="1:85" ht="15" customHeight="1">
      <c r="D96" s="544"/>
      <c r="E96" s="544"/>
      <c r="F96" s="544"/>
      <c r="G96" s="544"/>
      <c r="H96" s="544"/>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row>
    <row r="97" spans="4:38" ht="15" customHeight="1">
      <c r="D97" s="544" t="s">
        <v>78</v>
      </c>
      <c r="E97" s="544"/>
      <c r="F97" s="544"/>
      <c r="G97" s="544"/>
      <c r="H97" s="544"/>
      <c r="I97" s="532">
        <f>基本情報!D4</f>
        <v>0</v>
      </c>
      <c r="J97" s="532"/>
      <c r="K97" s="532"/>
      <c r="L97" s="532"/>
      <c r="M97" s="532"/>
      <c r="N97" s="532"/>
      <c r="O97" s="532"/>
      <c r="P97" s="532"/>
      <c r="Q97" s="532"/>
      <c r="R97" s="532"/>
      <c r="S97" s="532"/>
      <c r="T97" s="532"/>
      <c r="U97" s="532"/>
      <c r="V97" s="532"/>
      <c r="W97" s="532"/>
      <c r="X97" s="532"/>
      <c r="Y97" s="532"/>
      <c r="Z97" s="532"/>
      <c r="AA97" s="532"/>
      <c r="AB97" s="532"/>
      <c r="AC97" s="532"/>
      <c r="AD97" s="532"/>
      <c r="AE97" s="532"/>
      <c r="AF97" s="532"/>
      <c r="AG97" s="532"/>
      <c r="AH97" s="532"/>
      <c r="AI97" s="532"/>
      <c r="AJ97" s="532"/>
      <c r="AK97" s="532"/>
      <c r="AL97" s="532"/>
    </row>
    <row r="98" spans="4:38" ht="15" customHeight="1">
      <c r="D98" s="544"/>
      <c r="E98" s="544"/>
      <c r="F98" s="544"/>
      <c r="G98" s="544"/>
      <c r="H98" s="544"/>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row>
    <row r="99" spans="4:38" ht="15" customHeight="1">
      <c r="D99" s="508" t="s">
        <v>9</v>
      </c>
      <c r="E99" s="508"/>
      <c r="F99" s="508"/>
      <c r="G99" s="508"/>
      <c r="H99" s="508"/>
      <c r="I99" s="532">
        <f>基本情報!D7</f>
        <v>0</v>
      </c>
      <c r="J99" s="532"/>
      <c r="K99" s="532"/>
      <c r="L99" s="532"/>
      <c r="M99" s="532"/>
      <c r="N99" s="532"/>
      <c r="O99" s="532"/>
      <c r="P99" s="532"/>
      <c r="Q99" s="532"/>
      <c r="R99" s="532"/>
      <c r="S99" s="532">
        <f>基本情報!D9</f>
        <v>0</v>
      </c>
      <c r="T99" s="532"/>
      <c r="U99" s="532"/>
      <c r="V99" s="532"/>
      <c r="W99" s="532"/>
      <c r="X99" s="532"/>
      <c r="Y99" s="532"/>
      <c r="Z99" s="532"/>
      <c r="AA99" s="532"/>
      <c r="AB99" s="532"/>
      <c r="AC99" s="532"/>
      <c r="AD99" s="532"/>
      <c r="AE99" s="532"/>
      <c r="AF99" s="532"/>
      <c r="AG99" s="532"/>
      <c r="AH99" s="532"/>
      <c r="AI99" s="532"/>
      <c r="AJ99" s="532"/>
      <c r="AK99" s="532"/>
      <c r="AL99" s="532"/>
    </row>
    <row r="100" spans="4:38" ht="15" customHeight="1">
      <c r="D100" s="508"/>
      <c r="E100" s="508"/>
      <c r="F100" s="508"/>
      <c r="G100" s="508"/>
      <c r="H100" s="508"/>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532"/>
    </row>
    <row r="225" spans="41:41" ht="15" customHeight="1">
      <c r="AO225" s="13" t="s">
        <v>523</v>
      </c>
    </row>
  </sheetData>
  <sheetProtection algorithmName="SHA-512" hashValue="O2ZsXoD3UJd0odZk+wRDL4tW/vV45eYh7wmfqPV9A138Vq9cNJV81g6nQ8n7MAnTp43k4MWcSVLEffNkfjF8Qg==" saltValue="qxzDtBSACqXdZ0uvevU38A==" spinCount="100000" sheet="1" objects="1" scenarios="1" selectLockedCells="1"/>
  <mergeCells count="71">
    <mergeCell ref="D24:AN24"/>
    <mergeCell ref="D25:AN25"/>
    <mergeCell ref="A16:B16"/>
    <mergeCell ref="C16:AN18"/>
    <mergeCell ref="AQ3:BL10"/>
    <mergeCell ref="A9:B9"/>
    <mergeCell ref="C9:AN15"/>
    <mergeCell ref="A3:AO4"/>
    <mergeCell ref="A19:B19"/>
    <mergeCell ref="C19:AN21"/>
    <mergeCell ref="C22:AN22"/>
    <mergeCell ref="D23:AN23"/>
    <mergeCell ref="D26:AN26"/>
    <mergeCell ref="A31:B31"/>
    <mergeCell ref="C31:AN35"/>
    <mergeCell ref="D27:AN27"/>
    <mergeCell ref="A29:B29"/>
    <mergeCell ref="C29:AN30"/>
    <mergeCell ref="A28:B28"/>
    <mergeCell ref="C28:AN28"/>
    <mergeCell ref="A36:B36"/>
    <mergeCell ref="C36:AN37"/>
    <mergeCell ref="A38:B38"/>
    <mergeCell ref="C38:AN39"/>
    <mergeCell ref="A40:B40"/>
    <mergeCell ref="C40:AN43"/>
    <mergeCell ref="A44:B44"/>
    <mergeCell ref="C44:AN45"/>
    <mergeCell ref="A46:B46"/>
    <mergeCell ref="C46:AN47"/>
    <mergeCell ref="A48:B48"/>
    <mergeCell ref="C48:AN50"/>
    <mergeCell ref="A55:B55"/>
    <mergeCell ref="C55:AN60"/>
    <mergeCell ref="A61:B61"/>
    <mergeCell ref="C61:AN63"/>
    <mergeCell ref="A64:B64"/>
    <mergeCell ref="C64:AN64"/>
    <mergeCell ref="A65:B65"/>
    <mergeCell ref="C65:AN67"/>
    <mergeCell ref="A68:B68"/>
    <mergeCell ref="C68:AN68"/>
    <mergeCell ref="A85:B85"/>
    <mergeCell ref="C85:AN86"/>
    <mergeCell ref="A69:B69"/>
    <mergeCell ref="C69:AN70"/>
    <mergeCell ref="C83:AN84"/>
    <mergeCell ref="D99:H100"/>
    <mergeCell ref="I99:R100"/>
    <mergeCell ref="S99:AL100"/>
    <mergeCell ref="A71:B71"/>
    <mergeCell ref="C71:AN73"/>
    <mergeCell ref="B91:AN91"/>
    <mergeCell ref="D93:H93"/>
    <mergeCell ref="J93:K93"/>
    <mergeCell ref="M93:N93"/>
    <mergeCell ref="A74:B74"/>
    <mergeCell ref="C74:AN78"/>
    <mergeCell ref="C79:AN80"/>
    <mergeCell ref="A79:B79"/>
    <mergeCell ref="A81:B81"/>
    <mergeCell ref="C81:AN82"/>
    <mergeCell ref="A83:B83"/>
    <mergeCell ref="A87:B87"/>
    <mergeCell ref="C87:AN87"/>
    <mergeCell ref="D95:H96"/>
    <mergeCell ref="I95:AL96"/>
    <mergeCell ref="D97:H98"/>
    <mergeCell ref="I97:AL98"/>
    <mergeCell ref="A88:B88"/>
    <mergeCell ref="C88:AN89"/>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54" max="40" man="1"/>
    <brk id="101"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CG226"/>
  <sheetViews>
    <sheetView showZeros="0" zoomScaleNormal="100" workbookViewId="0">
      <selection activeCell="A19" sqref="A19:AN22"/>
    </sheetView>
  </sheetViews>
  <sheetFormatPr defaultColWidth="2.109375" defaultRowHeight="15" customHeight="1"/>
  <cols>
    <col min="1" max="9" width="2.109375" style="13"/>
    <col min="10" max="10" width="2.109375" style="13" customWidth="1"/>
    <col min="11" max="11" width="2.109375" style="13"/>
    <col min="12" max="12" width="2.109375" style="13" customWidth="1"/>
    <col min="13" max="17" width="2.109375" style="13"/>
    <col min="18" max="20" width="2.109375" style="57"/>
    <col min="21" max="16384" width="2.109375" style="13"/>
  </cols>
  <sheetData>
    <row r="1" spans="1:64" ht="15" customHeight="1">
      <c r="A1" s="13" t="s">
        <v>148</v>
      </c>
    </row>
    <row r="2" spans="1:64" ht="15" customHeight="1" thickBot="1"/>
    <row r="3" spans="1:64" ht="15" customHeight="1">
      <c r="A3" s="534" t="s">
        <v>116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Q3" s="549" t="s">
        <v>117</v>
      </c>
      <c r="AR3" s="550"/>
      <c r="AS3" s="550"/>
      <c r="AT3" s="550"/>
      <c r="AU3" s="550"/>
      <c r="AV3" s="550"/>
      <c r="AW3" s="550"/>
      <c r="AX3" s="550"/>
      <c r="AY3" s="550"/>
      <c r="AZ3" s="550"/>
      <c r="BA3" s="550"/>
      <c r="BB3" s="550"/>
      <c r="BC3" s="550"/>
      <c r="BD3" s="550"/>
      <c r="BE3" s="550"/>
      <c r="BF3" s="550"/>
      <c r="BG3" s="550"/>
      <c r="BH3" s="550"/>
      <c r="BI3" s="550"/>
      <c r="BJ3" s="550"/>
      <c r="BK3" s="550"/>
      <c r="BL3" s="551"/>
    </row>
    <row r="4" spans="1:64" ht="15" customHeight="1">
      <c r="A4" s="534"/>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Q4" s="552"/>
      <c r="AR4" s="553"/>
      <c r="AS4" s="553"/>
      <c r="AT4" s="553"/>
      <c r="AU4" s="553"/>
      <c r="AV4" s="553"/>
      <c r="AW4" s="553"/>
      <c r="AX4" s="553"/>
      <c r="AY4" s="553"/>
      <c r="AZ4" s="553"/>
      <c r="BA4" s="553"/>
      <c r="BB4" s="553"/>
      <c r="BC4" s="553"/>
      <c r="BD4" s="553"/>
      <c r="BE4" s="553"/>
      <c r="BF4" s="553"/>
      <c r="BG4" s="553"/>
      <c r="BH4" s="553"/>
      <c r="BI4" s="553"/>
      <c r="BJ4" s="553"/>
      <c r="BK4" s="553"/>
      <c r="BL4" s="554"/>
    </row>
    <row r="5" spans="1:64" ht="15" customHeight="1">
      <c r="A5" s="64"/>
      <c r="B5" s="104" t="s">
        <v>448</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Q5" s="552"/>
      <c r="AR5" s="553"/>
      <c r="AS5" s="553"/>
      <c r="AT5" s="553"/>
      <c r="AU5" s="553"/>
      <c r="AV5" s="553"/>
      <c r="AW5" s="553"/>
      <c r="AX5" s="553"/>
      <c r="AY5" s="553"/>
      <c r="AZ5" s="553"/>
      <c r="BA5" s="553"/>
      <c r="BB5" s="553"/>
      <c r="BC5" s="553"/>
      <c r="BD5" s="553"/>
      <c r="BE5" s="553"/>
      <c r="BF5" s="553"/>
      <c r="BG5" s="553"/>
      <c r="BH5" s="553"/>
      <c r="BI5" s="553"/>
      <c r="BJ5" s="553"/>
      <c r="BK5" s="553"/>
      <c r="BL5" s="554"/>
    </row>
    <row r="6" spans="1:64" ht="15" customHeight="1">
      <c r="B6" s="98">
        <f>IF(B7="",基本情報!D30,基本情報!D30&amp;"　殿")</f>
        <v>0</v>
      </c>
      <c r="AQ6" s="552"/>
      <c r="AR6" s="553"/>
      <c r="AS6" s="553"/>
      <c r="AT6" s="553"/>
      <c r="AU6" s="553"/>
      <c r="AV6" s="553"/>
      <c r="AW6" s="553"/>
      <c r="AX6" s="553"/>
      <c r="AY6" s="553"/>
      <c r="AZ6" s="553"/>
      <c r="BA6" s="553"/>
      <c r="BB6" s="553"/>
      <c r="BC6" s="553"/>
      <c r="BD6" s="553"/>
      <c r="BE6" s="553"/>
      <c r="BF6" s="553"/>
      <c r="BG6" s="553"/>
      <c r="BH6" s="553"/>
      <c r="BI6" s="553"/>
      <c r="BJ6" s="553"/>
      <c r="BK6" s="553"/>
      <c r="BL6" s="554"/>
    </row>
    <row r="7" spans="1:64" ht="15" customHeight="1">
      <c r="B7" s="98" t="str">
        <f>IF(基本情報!D31="","",基本情報!D31&amp;"　"&amp;基本情報!D33&amp;"　殿")</f>
        <v/>
      </c>
      <c r="AQ7" s="552"/>
      <c r="AR7" s="553"/>
      <c r="AS7" s="553"/>
      <c r="AT7" s="553"/>
      <c r="AU7" s="553"/>
      <c r="AV7" s="553"/>
      <c r="AW7" s="553"/>
      <c r="AX7" s="553"/>
      <c r="AY7" s="553"/>
      <c r="AZ7" s="553"/>
      <c r="BA7" s="553"/>
      <c r="BB7" s="553"/>
      <c r="BC7" s="553"/>
      <c r="BD7" s="553"/>
      <c r="BE7" s="553"/>
      <c r="BF7" s="553"/>
      <c r="BG7" s="553"/>
      <c r="BH7" s="553"/>
      <c r="BI7" s="553"/>
      <c r="BJ7" s="553"/>
      <c r="BK7" s="553"/>
      <c r="BL7" s="554"/>
    </row>
    <row r="8" spans="1:64" ht="10.35" customHeight="1" thickBot="1">
      <c r="AQ8" s="555"/>
      <c r="AR8" s="556"/>
      <c r="AS8" s="556"/>
      <c r="AT8" s="556"/>
      <c r="AU8" s="556"/>
      <c r="AV8" s="556"/>
      <c r="AW8" s="556"/>
      <c r="AX8" s="556"/>
      <c r="AY8" s="556"/>
      <c r="AZ8" s="556"/>
      <c r="BA8" s="556"/>
      <c r="BB8" s="556"/>
      <c r="BC8" s="556"/>
      <c r="BD8" s="556"/>
      <c r="BE8" s="556"/>
      <c r="BF8" s="556"/>
      <c r="BG8" s="556"/>
      <c r="BH8" s="556"/>
      <c r="BI8" s="556"/>
      <c r="BJ8" s="556"/>
      <c r="BK8" s="556"/>
      <c r="BL8" s="557"/>
    </row>
    <row r="9" spans="1:64" ht="15" customHeight="1">
      <c r="A9" s="542">
        <v>1</v>
      </c>
      <c r="B9" s="542"/>
      <c r="C9" s="547" t="s">
        <v>442</v>
      </c>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row>
    <row r="10" spans="1:64" ht="15" customHeight="1">
      <c r="A10" s="55"/>
      <c r="B10" s="55"/>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row>
    <row r="11" spans="1:64" ht="15" customHeight="1">
      <c r="A11" s="55"/>
      <c r="B11" s="55"/>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row>
    <row r="12" spans="1:64" ht="15" customHeight="1">
      <c r="A12" s="55"/>
      <c r="B12" s="55"/>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row>
    <row r="13" spans="1:64" ht="15" customHeight="1">
      <c r="A13" s="55"/>
      <c r="B13" s="55"/>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row>
    <row r="14" spans="1:64" ht="15" customHeight="1">
      <c r="A14" s="55"/>
      <c r="B14" s="55"/>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row>
    <row r="15" spans="1:64" ht="15" customHeight="1">
      <c r="A15" s="542">
        <v>2</v>
      </c>
      <c r="B15" s="542"/>
      <c r="C15" s="547" t="s">
        <v>129</v>
      </c>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row>
    <row r="16" spans="1:64" ht="15" customHeight="1">
      <c r="A16" s="68"/>
      <c r="B16" s="68"/>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row>
    <row r="17" spans="1:41" ht="15" customHeight="1">
      <c r="A17" s="542">
        <v>3</v>
      </c>
      <c r="B17" s="542"/>
      <c r="C17" s="547" t="s">
        <v>130</v>
      </c>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row>
    <row r="18" spans="1:41" ht="15" customHeight="1">
      <c r="A18" s="55"/>
      <c r="B18" s="55"/>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row>
    <row r="19" spans="1:41" ht="15" customHeight="1">
      <c r="A19" s="542">
        <v>4</v>
      </c>
      <c r="B19" s="542"/>
      <c r="C19" s="547" t="s">
        <v>583</v>
      </c>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row>
    <row r="20" spans="1:41" ht="15" customHeight="1">
      <c r="A20" s="55"/>
      <c r="B20" s="55"/>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row>
    <row r="21" spans="1:41" ht="58.5" customHeight="1">
      <c r="A21" s="55"/>
      <c r="B21" s="55"/>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row>
    <row r="22" spans="1:41" ht="15" customHeight="1">
      <c r="A22" s="55"/>
      <c r="B22" s="55"/>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row>
    <row r="23" spans="1:41" ht="15" customHeight="1">
      <c r="A23" s="542">
        <v>5</v>
      </c>
      <c r="B23" s="542"/>
      <c r="C23" s="547" t="s">
        <v>131</v>
      </c>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row>
    <row r="24" spans="1:41" ht="15" customHeight="1">
      <c r="A24" s="55"/>
      <c r="B24" s="55"/>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74"/>
    </row>
    <row r="25" spans="1:41" ht="15" customHeight="1">
      <c r="A25" s="542">
        <v>6</v>
      </c>
      <c r="B25" s="542"/>
      <c r="C25" s="547" t="s">
        <v>132</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row>
    <row r="26" spans="1:41" ht="15" customHeight="1">
      <c r="A26" s="55"/>
      <c r="B26" s="55"/>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row>
    <row r="27" spans="1:41" ht="15" customHeight="1">
      <c r="A27" s="542">
        <v>7</v>
      </c>
      <c r="B27" s="542"/>
      <c r="C27" s="547" t="s">
        <v>133</v>
      </c>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row>
    <row r="28" spans="1:41" ht="15" customHeight="1">
      <c r="A28" s="55"/>
      <c r="B28" s="55"/>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row>
    <row r="29" spans="1:41" ht="15" customHeight="1">
      <c r="A29" s="55"/>
      <c r="B29" s="55"/>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row>
    <row r="30" spans="1:41" ht="15" customHeight="1">
      <c r="A30" s="542">
        <v>8</v>
      </c>
      <c r="B30" s="542"/>
      <c r="C30" s="547" t="s">
        <v>134</v>
      </c>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row>
    <row r="31" spans="1:41" ht="15" customHeight="1">
      <c r="A31" s="55"/>
      <c r="B31" s="55"/>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row>
    <row r="32" spans="1:41" ht="15" customHeight="1">
      <c r="A32" s="55"/>
      <c r="B32" s="55"/>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row>
    <row r="33" spans="1:85" ht="15" customHeight="1">
      <c r="A33" s="55"/>
      <c r="B33" s="55"/>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row>
    <row r="34" spans="1:85" ht="15" customHeight="1">
      <c r="A34" s="55"/>
      <c r="B34" s="55"/>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row>
    <row r="35" spans="1:85" ht="15" customHeight="1">
      <c r="A35" s="55"/>
      <c r="B35" s="55"/>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row>
    <row r="36" spans="1:85" ht="15" customHeight="1">
      <c r="A36" s="542">
        <v>9</v>
      </c>
      <c r="B36" s="542"/>
      <c r="C36" s="547" t="s">
        <v>135</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row>
    <row r="37" spans="1:85" ht="31.05" customHeight="1">
      <c r="A37" s="55"/>
      <c r="B37" s="55"/>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row>
    <row r="38" spans="1:85" ht="15" customHeight="1">
      <c r="A38" s="55"/>
      <c r="B38" s="55"/>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row>
    <row r="39" spans="1:85" ht="15" customHeight="1">
      <c r="A39" s="542">
        <v>10</v>
      </c>
      <c r="B39" s="542"/>
      <c r="C39" s="547" t="s">
        <v>137</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row>
    <row r="40" spans="1:85" ht="15" customHeight="1">
      <c r="A40" s="55"/>
      <c r="B40" s="55"/>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row>
    <row r="41" spans="1:85" ht="15" customHeight="1">
      <c r="A41" s="55"/>
      <c r="B41" s="55"/>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row>
    <row r="42" spans="1:85" ht="10.35" customHeight="1">
      <c r="A42" s="55"/>
      <c r="B42" s="55"/>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row>
    <row r="43" spans="1:85" s="63" customFormat="1" ht="15" customHeight="1">
      <c r="A43" s="69"/>
      <c r="B43" s="545" t="s">
        <v>367</v>
      </c>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row>
    <row r="44" spans="1:85" ht="10.35" customHeight="1"/>
    <row r="45" spans="1:85" ht="15" customHeight="1">
      <c r="D45" s="561">
        <f>基本情報!D2</f>
        <v>0</v>
      </c>
      <c r="E45" s="561"/>
      <c r="F45" s="561"/>
      <c r="G45" s="561"/>
      <c r="H45" s="561"/>
      <c r="I45" s="14" t="s">
        <v>6</v>
      </c>
      <c r="J45" s="562">
        <f>基本情報!D2</f>
        <v>0</v>
      </c>
      <c r="K45" s="562"/>
      <c r="L45" s="14" t="s">
        <v>142</v>
      </c>
      <c r="M45" s="563">
        <f>基本情報!D2</f>
        <v>0</v>
      </c>
      <c r="N45" s="563"/>
      <c r="O45" s="14" t="s">
        <v>143</v>
      </c>
      <c r="AP45" s="94" t="s">
        <v>366</v>
      </c>
    </row>
    <row r="46" spans="1:85" ht="10.35" customHeight="1">
      <c r="D46" s="91"/>
      <c r="E46" s="91"/>
      <c r="F46" s="91"/>
      <c r="G46" s="91"/>
      <c r="H46" s="91"/>
      <c r="J46" s="92"/>
      <c r="K46" s="92"/>
      <c r="M46" s="93"/>
      <c r="N46" s="93"/>
    </row>
    <row r="47" spans="1:85" ht="15" customHeight="1">
      <c r="D47" s="13" t="s">
        <v>428</v>
      </c>
    </row>
    <row r="48" spans="1:85" ht="30" customHeight="1">
      <c r="D48" s="544" t="s">
        <v>84</v>
      </c>
      <c r="E48" s="544"/>
      <c r="F48" s="544"/>
      <c r="G48" s="544"/>
      <c r="H48" s="544"/>
      <c r="I48" s="564">
        <f>基本情報!D6</f>
        <v>0</v>
      </c>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row>
    <row r="49" spans="4:38" ht="30" customHeight="1">
      <c r="D49" s="544" t="s">
        <v>78</v>
      </c>
      <c r="E49" s="544"/>
      <c r="F49" s="544"/>
      <c r="G49" s="544"/>
      <c r="H49" s="544"/>
      <c r="I49" s="565">
        <f>基本情報!D4</f>
        <v>0</v>
      </c>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row>
    <row r="50" spans="4:38" ht="30" customHeight="1">
      <c r="D50" s="508" t="s">
        <v>9</v>
      </c>
      <c r="E50" s="508"/>
      <c r="F50" s="508"/>
      <c r="G50" s="508"/>
      <c r="H50" s="508"/>
      <c r="I50" s="565">
        <f>基本情報!D7</f>
        <v>0</v>
      </c>
      <c r="J50" s="565"/>
      <c r="K50" s="565"/>
      <c r="L50" s="565"/>
      <c r="M50" s="565"/>
      <c r="N50" s="565"/>
      <c r="O50" s="565"/>
      <c r="P50" s="565"/>
      <c r="Q50" s="565"/>
      <c r="R50" s="565"/>
      <c r="S50" s="532">
        <f>基本情報!D9</f>
        <v>0</v>
      </c>
      <c r="T50" s="532"/>
      <c r="U50" s="532"/>
      <c r="V50" s="532"/>
      <c r="W50" s="532"/>
      <c r="X50" s="532"/>
      <c r="Y50" s="532"/>
      <c r="Z50" s="532"/>
      <c r="AA50" s="532"/>
      <c r="AB50" s="532"/>
      <c r="AC50" s="532"/>
      <c r="AD50" s="532"/>
      <c r="AE50" s="532"/>
      <c r="AF50" s="532"/>
      <c r="AG50" s="532"/>
      <c r="AH50" s="532"/>
      <c r="AI50" s="532"/>
      <c r="AJ50" s="532"/>
      <c r="AK50" s="532"/>
      <c r="AL50" s="532"/>
    </row>
    <row r="226" spans="41:41" ht="15" customHeight="1">
      <c r="AO226" s="13" t="s">
        <v>523</v>
      </c>
    </row>
  </sheetData>
  <sheetProtection algorithmName="SHA-512" hashValue="ojvsJUbgCn3UOlIMSz//r30vSaJlTYPc0viHXnDmpR35oycEdYtadC4Edd3Su0ChF+8MFZHUZ/8V40AAuMQwcg==" saltValue="ZcE2P1m8GmA3qU3/AI6aGw==" spinCount="100000" sheet="1" objects="1" scenarios="1" selectLockedCells="1"/>
  <mergeCells count="33">
    <mergeCell ref="D49:H49"/>
    <mergeCell ref="I49:AL49"/>
    <mergeCell ref="D50:H50"/>
    <mergeCell ref="I50:R50"/>
    <mergeCell ref="S50:AL50"/>
    <mergeCell ref="D45:H45"/>
    <mergeCell ref="J45:K45"/>
    <mergeCell ref="M45:N45"/>
    <mergeCell ref="D48:H48"/>
    <mergeCell ref="I48:AL48"/>
    <mergeCell ref="A36:B36"/>
    <mergeCell ref="C36:AN38"/>
    <mergeCell ref="A39:B39"/>
    <mergeCell ref="C39:AN41"/>
    <mergeCell ref="B43:AN43"/>
    <mergeCell ref="A25:B25"/>
    <mergeCell ref="C25:AN26"/>
    <mergeCell ref="A27:B27"/>
    <mergeCell ref="C27:AN29"/>
    <mergeCell ref="A30:B30"/>
    <mergeCell ref="C30:AN35"/>
    <mergeCell ref="A3:AO4"/>
    <mergeCell ref="AQ3:BL8"/>
    <mergeCell ref="A19:B19"/>
    <mergeCell ref="C19:AN22"/>
    <mergeCell ref="A23:B23"/>
    <mergeCell ref="C23:AN24"/>
    <mergeCell ref="A9:B9"/>
    <mergeCell ref="C9:AN14"/>
    <mergeCell ref="A15:B15"/>
    <mergeCell ref="C15:AN16"/>
    <mergeCell ref="A17:B17"/>
    <mergeCell ref="C17: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BB225"/>
  <sheetViews>
    <sheetView showZeros="0" workbookViewId="0">
      <selection activeCell="B19" sqref="B19:AN19"/>
    </sheetView>
  </sheetViews>
  <sheetFormatPr defaultColWidth="2.109375" defaultRowHeight="15" customHeight="1"/>
  <cols>
    <col min="1" max="20" width="2.109375" style="3"/>
    <col min="21" max="27" width="2.109375" style="4"/>
    <col min="28" max="16384" width="2.109375" style="3"/>
  </cols>
  <sheetData>
    <row r="1" spans="1:54" s="5" customFormat="1" ht="15" customHeight="1">
      <c r="A1" s="13" t="s">
        <v>433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7" customFormat="1" ht="30" customHeight="1">
      <c r="A11" s="534" t="s">
        <v>333</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3" spans="1:54" ht="15" customHeight="1">
      <c r="B13" s="576" t="s">
        <v>458</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row>
    <row r="14" spans="1:54" ht="15"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row>
    <row r="15" spans="1:54" ht="15"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row>
    <row r="16" spans="1:54" ht="15" customHeight="1">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row>
    <row r="17" spans="1:41" ht="15" customHeight="1">
      <c r="A17" s="577" t="s">
        <v>464</v>
      </c>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7"/>
    </row>
    <row r="18" spans="1:41" ht="15" customHeight="1">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row>
    <row r="19" spans="1:41" ht="30" customHeight="1">
      <c r="B19" s="567" t="s">
        <v>334</v>
      </c>
      <c r="C19" s="567"/>
      <c r="D19" s="567"/>
      <c r="E19" s="567"/>
      <c r="F19" s="567"/>
      <c r="G19" s="567"/>
      <c r="H19" s="567"/>
      <c r="I19" s="567"/>
      <c r="J19" s="567"/>
      <c r="K19" s="567"/>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row>
    <row r="20" spans="1:41" ht="30" customHeight="1">
      <c r="B20" s="567" t="s">
        <v>17</v>
      </c>
      <c r="C20" s="567"/>
      <c r="D20" s="567"/>
      <c r="E20" s="567"/>
      <c r="F20" s="567"/>
      <c r="G20" s="567"/>
      <c r="H20" s="567"/>
      <c r="I20" s="567"/>
      <c r="J20" s="567"/>
      <c r="K20" s="567"/>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row>
    <row r="21" spans="1:41" ht="30" customHeight="1">
      <c r="B21" s="567" t="s">
        <v>18</v>
      </c>
      <c r="C21" s="567"/>
      <c r="D21" s="567"/>
      <c r="E21" s="567"/>
      <c r="F21" s="567"/>
      <c r="G21" s="567"/>
      <c r="H21" s="567"/>
      <c r="I21" s="567"/>
      <c r="J21" s="567"/>
      <c r="K21" s="567"/>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row>
    <row r="22" spans="1:41" ht="30" customHeight="1">
      <c r="B22" s="567" t="s">
        <v>335</v>
      </c>
      <c r="C22" s="567"/>
      <c r="D22" s="567"/>
      <c r="E22" s="567"/>
      <c r="F22" s="568" t="s">
        <v>19</v>
      </c>
      <c r="G22" s="568"/>
      <c r="H22" s="568"/>
      <c r="I22" s="568"/>
      <c r="J22" s="568"/>
      <c r="K22" s="568"/>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row>
    <row r="23" spans="1:41" ht="30" customHeight="1">
      <c r="B23" s="567"/>
      <c r="C23" s="567"/>
      <c r="D23" s="567"/>
      <c r="E23" s="567"/>
      <c r="F23" s="569" t="s">
        <v>20</v>
      </c>
      <c r="G23" s="569"/>
      <c r="H23" s="569"/>
      <c r="I23" s="569"/>
      <c r="J23" s="569"/>
      <c r="K23" s="569"/>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row>
    <row r="24" spans="1:41" ht="30" customHeight="1">
      <c r="B24" s="567"/>
      <c r="C24" s="567"/>
      <c r="D24" s="567"/>
      <c r="E24" s="567"/>
      <c r="F24" s="570" t="s">
        <v>25</v>
      </c>
      <c r="G24" s="570"/>
      <c r="H24" s="570"/>
      <c r="I24" s="570"/>
      <c r="J24" s="570"/>
      <c r="K24" s="570"/>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row>
    <row r="25" spans="1:41" ht="15" customHeight="1">
      <c r="U25" s="3"/>
      <c r="V25" s="3"/>
    </row>
    <row r="26" spans="1:41" ht="15" customHeight="1">
      <c r="T26" s="16"/>
      <c r="X26" s="18"/>
    </row>
    <row r="225" spans="41:41" ht="15" customHeight="1">
      <c r="AO225" s="3" t="s">
        <v>523</v>
      </c>
    </row>
  </sheetData>
  <sheetProtection algorithmName="SHA-512" hashValue="RtUmIEiCwZqbu2L7Dr6GzguWP+1YQ0JT+CYtvTvvx8SUZqPgKT1nM93SL9sJgf/uTnrnBrX2Ptpshdo5OoIgYw==" saltValue="KvMdR01+CGs9AJN7kYi3pg==" spinCount="100000" sheet="1" objects="1" scenarios="1" selectLockedCells="1"/>
  <mergeCells count="28">
    <mergeCell ref="B20:K20"/>
    <mergeCell ref="L20:AN20"/>
    <mergeCell ref="B21:K21"/>
    <mergeCell ref="L21:AN21"/>
    <mergeCell ref="B13:AN15"/>
    <mergeCell ref="B19:K19"/>
    <mergeCell ref="L19:AN19"/>
    <mergeCell ref="A17:AO17"/>
    <mergeCell ref="B18:AN18"/>
    <mergeCell ref="AD2:AG2"/>
    <mergeCell ref="AI2:AJ2"/>
    <mergeCell ref="AL2:AM2"/>
    <mergeCell ref="V6:Y6"/>
    <mergeCell ref="Z6:AN6"/>
    <mergeCell ref="B22:E24"/>
    <mergeCell ref="F22:K22"/>
    <mergeCell ref="F23:K23"/>
    <mergeCell ref="F24:K24"/>
    <mergeCell ref="L22:AN22"/>
    <mergeCell ref="L23:AN23"/>
    <mergeCell ref="L24:AN24"/>
    <mergeCell ref="V7:Y7"/>
    <mergeCell ref="A11:AO11"/>
    <mergeCell ref="Z7:AN7"/>
    <mergeCell ref="V8:Y8"/>
    <mergeCell ref="Z8:AF8"/>
    <mergeCell ref="AG8:AN8"/>
    <mergeCell ref="A10:AO10"/>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B225"/>
  <sheetViews>
    <sheetView showZeros="0" workbookViewId="0">
      <selection activeCell="B19" sqref="B19:AN19"/>
    </sheetView>
  </sheetViews>
  <sheetFormatPr defaultColWidth="2.109375" defaultRowHeight="15" customHeight="1"/>
  <cols>
    <col min="1" max="4" width="2.109375" style="3"/>
    <col min="5" max="5" width="2.109375" style="3" customWidth="1"/>
    <col min="6" max="20" width="2.109375" style="3"/>
    <col min="21" max="27" width="2.109375" style="4"/>
    <col min="28" max="16384" width="2.109375" style="3"/>
  </cols>
  <sheetData>
    <row r="1" spans="1:54" s="5" customFormat="1" ht="15" customHeight="1">
      <c r="A1" s="13" t="s">
        <v>432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5" customFormat="1" ht="30" customHeight="1">
      <c r="A11" s="534" t="s">
        <v>336</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2" spans="1:54" s="5"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57"/>
      <c r="AQ12" s="57"/>
      <c r="AR12" s="57"/>
      <c r="AS12" s="57"/>
      <c r="AT12" s="57"/>
      <c r="AU12" s="57"/>
      <c r="AV12" s="57"/>
      <c r="AW12" s="57"/>
      <c r="AX12" s="57"/>
      <c r="AY12" s="57"/>
      <c r="AZ12" s="57"/>
      <c r="BA12" s="57"/>
    </row>
    <row r="13" spans="1:54" ht="15" customHeight="1">
      <c r="B13" s="576" t="s">
        <v>459</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row>
    <row r="14" spans="1:54" ht="15"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row>
    <row r="15" spans="1:54" ht="15"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row>
    <row r="17" spans="2:40" ht="15" customHeight="1">
      <c r="B17" s="587" t="s">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2:40" ht="1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row>
    <row r="19" spans="2:40" ht="30" customHeight="1">
      <c r="B19" s="588" t="s">
        <v>334</v>
      </c>
      <c r="C19" s="589"/>
      <c r="D19" s="589"/>
      <c r="E19" s="589"/>
      <c r="F19" s="589"/>
      <c r="G19" s="589"/>
      <c r="H19" s="589"/>
      <c r="I19" s="589"/>
      <c r="J19" s="589"/>
      <c r="K19" s="589"/>
      <c r="L19" s="589"/>
      <c r="M19" s="589"/>
      <c r="N19" s="589"/>
      <c r="O19" s="589"/>
      <c r="P19" s="590"/>
      <c r="Q19" s="591"/>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3"/>
    </row>
    <row r="20" spans="2:40" ht="30" customHeight="1">
      <c r="B20" s="601" t="s">
        <v>337</v>
      </c>
      <c r="C20" s="601"/>
      <c r="D20" s="601"/>
      <c r="E20" s="174">
        <v>1</v>
      </c>
      <c r="F20" s="596" t="s">
        <v>338</v>
      </c>
      <c r="G20" s="596"/>
      <c r="H20" s="596"/>
      <c r="I20" s="596"/>
      <c r="J20" s="596"/>
      <c r="K20" s="596"/>
      <c r="L20" s="596"/>
      <c r="M20" s="596"/>
      <c r="N20" s="596"/>
      <c r="O20" s="596"/>
      <c r="P20" s="597"/>
      <c r="Q20" s="598"/>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600"/>
    </row>
    <row r="21" spans="2:40" ht="30" customHeight="1">
      <c r="B21" s="601"/>
      <c r="C21" s="601"/>
      <c r="D21" s="601"/>
      <c r="E21" s="175">
        <v>2</v>
      </c>
      <c r="F21" s="602" t="s">
        <v>341</v>
      </c>
      <c r="G21" s="602"/>
      <c r="H21" s="602"/>
      <c r="I21" s="602"/>
      <c r="J21" s="602"/>
      <c r="K21" s="602"/>
      <c r="L21" s="602"/>
      <c r="M21" s="602"/>
      <c r="N21" s="602"/>
      <c r="O21" s="602"/>
      <c r="P21" s="603"/>
      <c r="Q21" s="579"/>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1"/>
    </row>
    <row r="22" spans="2:40" ht="30" customHeight="1">
      <c r="B22" s="601"/>
      <c r="C22" s="601"/>
      <c r="D22" s="601"/>
      <c r="E22" s="176">
        <v>3</v>
      </c>
      <c r="F22" s="602" t="s">
        <v>340</v>
      </c>
      <c r="G22" s="602"/>
      <c r="H22" s="602"/>
      <c r="I22" s="602"/>
      <c r="J22" s="602"/>
      <c r="K22" s="602"/>
      <c r="L22" s="602"/>
      <c r="M22" s="602"/>
      <c r="N22" s="602"/>
      <c r="O22" s="602"/>
      <c r="P22" s="603"/>
      <c r="Q22" s="579"/>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1"/>
    </row>
    <row r="23" spans="2:40" ht="30" customHeight="1">
      <c r="B23" s="601"/>
      <c r="C23" s="601"/>
      <c r="D23" s="601"/>
      <c r="E23" s="177">
        <v>4</v>
      </c>
      <c r="F23" s="582" t="s">
        <v>339</v>
      </c>
      <c r="G23" s="582"/>
      <c r="H23" s="582"/>
      <c r="I23" s="582"/>
      <c r="J23" s="582"/>
      <c r="K23" s="582"/>
      <c r="L23" s="582"/>
      <c r="M23" s="582"/>
      <c r="N23" s="582"/>
      <c r="O23" s="582"/>
      <c r="P23" s="583"/>
      <c r="Q23" s="584"/>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6"/>
    </row>
    <row r="24" spans="2:40" ht="30" customHeight="1">
      <c r="B24" s="601" t="s">
        <v>342</v>
      </c>
      <c r="C24" s="601"/>
      <c r="D24" s="601"/>
      <c r="E24" s="174">
        <v>1</v>
      </c>
      <c r="F24" s="596" t="s">
        <v>338</v>
      </c>
      <c r="G24" s="596"/>
      <c r="H24" s="596"/>
      <c r="I24" s="596"/>
      <c r="J24" s="596"/>
      <c r="K24" s="596"/>
      <c r="L24" s="596"/>
      <c r="M24" s="596"/>
      <c r="N24" s="596"/>
      <c r="O24" s="596"/>
      <c r="P24" s="597"/>
      <c r="Q24" s="598"/>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600"/>
    </row>
    <row r="25" spans="2:40" ht="30" customHeight="1">
      <c r="B25" s="601"/>
      <c r="C25" s="601"/>
      <c r="D25" s="601"/>
      <c r="E25" s="175">
        <v>2</v>
      </c>
      <c r="F25" s="602" t="s">
        <v>341</v>
      </c>
      <c r="G25" s="602"/>
      <c r="H25" s="602"/>
      <c r="I25" s="602"/>
      <c r="J25" s="602"/>
      <c r="K25" s="602"/>
      <c r="L25" s="602"/>
      <c r="M25" s="602"/>
      <c r="N25" s="602"/>
      <c r="O25" s="602"/>
      <c r="P25" s="603"/>
      <c r="Q25" s="579"/>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1"/>
    </row>
    <row r="26" spans="2:40" ht="30" customHeight="1">
      <c r="B26" s="601"/>
      <c r="C26" s="601"/>
      <c r="D26" s="601"/>
      <c r="E26" s="176">
        <v>3</v>
      </c>
      <c r="F26" s="602" t="s">
        <v>340</v>
      </c>
      <c r="G26" s="602"/>
      <c r="H26" s="602"/>
      <c r="I26" s="602"/>
      <c r="J26" s="602"/>
      <c r="K26" s="602"/>
      <c r="L26" s="602"/>
      <c r="M26" s="602"/>
      <c r="N26" s="602"/>
      <c r="O26" s="602"/>
      <c r="P26" s="603"/>
      <c r="Q26" s="579"/>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1"/>
    </row>
    <row r="27" spans="2:40" ht="30" customHeight="1">
      <c r="B27" s="601"/>
      <c r="C27" s="601"/>
      <c r="D27" s="601"/>
      <c r="E27" s="177">
        <v>4</v>
      </c>
      <c r="F27" s="582" t="s">
        <v>339</v>
      </c>
      <c r="G27" s="582"/>
      <c r="H27" s="582"/>
      <c r="I27" s="582"/>
      <c r="J27" s="582"/>
      <c r="K27" s="582"/>
      <c r="L27" s="582"/>
      <c r="M27" s="582"/>
      <c r="N27" s="582"/>
      <c r="O27" s="582"/>
      <c r="P27" s="583"/>
      <c r="Q27" s="584"/>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6"/>
    </row>
    <row r="28" spans="2:40" ht="15" customHeight="1">
      <c r="B28" s="595" t="s">
        <v>46</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row>
    <row r="29" spans="2:40" ht="15" customHeight="1">
      <c r="D29" s="178"/>
      <c r="X29" s="19"/>
    </row>
    <row r="30" spans="2:40" ht="15" customHeight="1">
      <c r="T30" s="16"/>
      <c r="X30" s="18"/>
    </row>
    <row r="225" spans="41:41" ht="15" customHeight="1">
      <c r="AO225" s="3" t="s">
        <v>523</v>
      </c>
    </row>
  </sheetData>
  <sheetProtection algorithmName="SHA-512" hashValue="/DE7XgK1YqfMGhw4DG2GAl9xcey90XXMAp4DEyofDrjxWhnozLupHCtNFfZCOO9RkV8Et0BKtj/zdsX/tPPrdA==" saltValue="qXFun+2Zn23lUNjGLbaPHA==" spinCount="100000" sheet="1" objects="1" scenarios="1" selectLockedCells="1"/>
  <mergeCells count="36">
    <mergeCell ref="B28:AN28"/>
    <mergeCell ref="F24:P24"/>
    <mergeCell ref="Q24:AN24"/>
    <mergeCell ref="Q20:AN20"/>
    <mergeCell ref="Q21:AN21"/>
    <mergeCell ref="Q22:AN22"/>
    <mergeCell ref="Q23:AN23"/>
    <mergeCell ref="B24:D27"/>
    <mergeCell ref="B20:D23"/>
    <mergeCell ref="F20:P20"/>
    <mergeCell ref="F21:P21"/>
    <mergeCell ref="F22:P22"/>
    <mergeCell ref="F23:P23"/>
    <mergeCell ref="F25:P25"/>
    <mergeCell ref="Q25:AN25"/>
    <mergeCell ref="F26:P26"/>
    <mergeCell ref="AD2:AG2"/>
    <mergeCell ref="AI2:AJ2"/>
    <mergeCell ref="AL2:AM2"/>
    <mergeCell ref="V6:Y6"/>
    <mergeCell ref="Z6:AN6"/>
    <mergeCell ref="Q26:AN26"/>
    <mergeCell ref="F27:P27"/>
    <mergeCell ref="Q27:AN27"/>
    <mergeCell ref="Z7:AN7"/>
    <mergeCell ref="V8:Y8"/>
    <mergeCell ref="Z8:AF8"/>
    <mergeCell ref="AG8:AN8"/>
    <mergeCell ref="A10:AO10"/>
    <mergeCell ref="V7:Y7"/>
    <mergeCell ref="A11:AO11"/>
    <mergeCell ref="B13:AN15"/>
    <mergeCell ref="B17:AN17"/>
    <mergeCell ref="B19:P19"/>
    <mergeCell ref="Q19:AN19"/>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BB225"/>
  <sheetViews>
    <sheetView showZeros="0" workbookViewId="0">
      <selection activeCell="B19" sqref="B19:AN19"/>
    </sheetView>
  </sheetViews>
  <sheetFormatPr defaultColWidth="2.109375" defaultRowHeight="15" customHeight="1"/>
  <cols>
    <col min="1" max="20" width="2.109375" style="3"/>
    <col min="21" max="27" width="2.109375" style="4"/>
    <col min="28" max="16384" width="2.109375" style="3"/>
  </cols>
  <sheetData>
    <row r="1" spans="1:54" s="5" customFormat="1" ht="15" customHeight="1">
      <c r="A1" s="13" t="s">
        <v>431</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5" customFormat="1" ht="30" customHeight="1">
      <c r="A11" s="534" t="s">
        <v>343</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2" spans="1:54" ht="15" customHeight="1">
      <c r="U12" s="3"/>
      <c r="V12" s="3"/>
      <c r="W12" s="3"/>
      <c r="X12" s="3"/>
      <c r="Y12" s="3"/>
      <c r="Z12" s="3"/>
      <c r="AA12" s="3"/>
    </row>
    <row r="13" spans="1:54" ht="15" customHeight="1">
      <c r="B13" s="576" t="s">
        <v>460</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row>
    <row r="14" spans="1:54" ht="15"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row>
    <row r="15" spans="1:54" ht="15"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row>
    <row r="17" spans="2:52" ht="15" customHeight="1">
      <c r="B17" s="587" t="s">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2:52" ht="1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row>
    <row r="19" spans="2:52" ht="30" customHeight="1">
      <c r="B19" s="567" t="s">
        <v>334</v>
      </c>
      <c r="C19" s="567"/>
      <c r="D19" s="567"/>
      <c r="E19" s="567"/>
      <c r="F19" s="567"/>
      <c r="G19" s="567"/>
      <c r="H19" s="567"/>
      <c r="I19" s="567"/>
      <c r="J19" s="567"/>
      <c r="K19" s="567"/>
      <c r="L19" s="567"/>
      <c r="M19" s="567"/>
      <c r="N19" s="567"/>
      <c r="O19" s="567"/>
      <c r="P19" s="567"/>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row>
    <row r="20" spans="2:52" ht="30" customHeight="1">
      <c r="B20" s="616" t="s">
        <v>22</v>
      </c>
      <c r="C20" s="616"/>
      <c r="D20" s="568" t="s">
        <v>23</v>
      </c>
      <c r="E20" s="568"/>
      <c r="F20" s="568"/>
      <c r="G20" s="568"/>
      <c r="H20" s="568"/>
      <c r="I20" s="568"/>
      <c r="J20" s="568"/>
      <c r="K20" s="568"/>
      <c r="L20" s="568"/>
      <c r="M20" s="568"/>
      <c r="N20" s="568"/>
      <c r="O20" s="568"/>
      <c r="P20" s="568"/>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row>
    <row r="21" spans="2:52" ht="15" customHeight="1">
      <c r="B21" s="616"/>
      <c r="C21" s="616"/>
      <c r="D21" s="611" t="s">
        <v>24</v>
      </c>
      <c r="E21" s="611"/>
      <c r="F21" s="611"/>
      <c r="G21" s="611"/>
      <c r="H21" s="611"/>
      <c r="I21" s="611"/>
      <c r="J21" s="611"/>
      <c r="K21" s="611"/>
      <c r="L21" s="611"/>
      <c r="M21" s="611"/>
      <c r="N21" s="611"/>
      <c r="O21" s="611"/>
      <c r="P21" s="611"/>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Q21" s="17" t="s">
        <v>559</v>
      </c>
    </row>
    <row r="22" spans="2:52" ht="30" customHeight="1">
      <c r="B22" s="616"/>
      <c r="C22" s="616"/>
      <c r="D22" s="610" t="s">
        <v>344</v>
      </c>
      <c r="E22" s="610"/>
      <c r="F22" s="610"/>
      <c r="G22" s="610"/>
      <c r="H22" s="610"/>
      <c r="I22" s="610"/>
      <c r="J22" s="610"/>
      <c r="K22" s="610"/>
      <c r="L22" s="610"/>
      <c r="M22" s="610"/>
      <c r="N22" s="610"/>
      <c r="O22" s="610"/>
      <c r="P22" s="610"/>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row>
    <row r="23" spans="2:52" ht="30" customHeight="1">
      <c r="B23" s="616"/>
      <c r="C23" s="616"/>
      <c r="D23" s="570" t="s">
        <v>25</v>
      </c>
      <c r="E23" s="570"/>
      <c r="F23" s="570"/>
      <c r="G23" s="570"/>
      <c r="H23" s="570"/>
      <c r="I23" s="570"/>
      <c r="J23" s="570"/>
      <c r="K23" s="570"/>
      <c r="L23" s="570"/>
      <c r="M23" s="570"/>
      <c r="N23" s="570"/>
      <c r="O23" s="570"/>
      <c r="P23" s="570"/>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row>
    <row r="24" spans="2:52" ht="30" customHeight="1">
      <c r="B24" s="620" t="s">
        <v>21</v>
      </c>
      <c r="C24" s="620"/>
      <c r="D24" s="568" t="s">
        <v>23</v>
      </c>
      <c r="E24" s="568"/>
      <c r="F24" s="568"/>
      <c r="G24" s="568"/>
      <c r="H24" s="568"/>
      <c r="I24" s="568"/>
      <c r="J24" s="568"/>
      <c r="K24" s="568"/>
      <c r="L24" s="568"/>
      <c r="M24" s="568"/>
      <c r="N24" s="568"/>
      <c r="O24" s="568"/>
      <c r="P24" s="568"/>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6"/>
    </row>
    <row r="25" spans="2:52" ht="15" customHeight="1">
      <c r="B25" s="621"/>
      <c r="C25" s="621"/>
      <c r="D25" s="611" t="s">
        <v>24</v>
      </c>
      <c r="E25" s="611"/>
      <c r="F25" s="611"/>
      <c r="G25" s="611"/>
      <c r="H25" s="611"/>
      <c r="I25" s="611"/>
      <c r="J25" s="611"/>
      <c r="K25" s="611"/>
      <c r="L25" s="611"/>
      <c r="M25" s="611"/>
      <c r="N25" s="611"/>
      <c r="O25" s="611"/>
      <c r="P25" s="611"/>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row>
    <row r="26" spans="2:52" ht="30" customHeight="1">
      <c r="B26" s="621"/>
      <c r="C26" s="621"/>
      <c r="D26" s="610" t="s">
        <v>345</v>
      </c>
      <c r="E26" s="610"/>
      <c r="F26" s="610"/>
      <c r="G26" s="610"/>
      <c r="H26" s="610"/>
      <c r="I26" s="610"/>
      <c r="J26" s="610"/>
      <c r="K26" s="610"/>
      <c r="L26" s="610"/>
      <c r="M26" s="610"/>
      <c r="N26" s="610"/>
      <c r="O26" s="610"/>
      <c r="P26" s="610"/>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row>
    <row r="27" spans="2:52" ht="30" customHeight="1">
      <c r="B27" s="622"/>
      <c r="C27" s="622"/>
      <c r="D27" s="570" t="s">
        <v>25</v>
      </c>
      <c r="E27" s="570"/>
      <c r="F27" s="570"/>
      <c r="G27" s="570"/>
      <c r="H27" s="570"/>
      <c r="I27" s="570"/>
      <c r="J27" s="570"/>
      <c r="K27" s="570"/>
      <c r="L27" s="570"/>
      <c r="M27" s="570"/>
      <c r="N27" s="570"/>
      <c r="O27" s="570"/>
      <c r="P27" s="570"/>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row>
    <row r="28" spans="2:52" ht="30" customHeight="1">
      <c r="B28" s="567" t="s">
        <v>26</v>
      </c>
      <c r="C28" s="567"/>
      <c r="D28" s="567"/>
      <c r="E28" s="567"/>
      <c r="F28" s="567"/>
      <c r="G28" s="567"/>
      <c r="H28" s="567"/>
      <c r="I28" s="567"/>
      <c r="J28" s="567"/>
      <c r="K28" s="567"/>
      <c r="L28" s="567"/>
      <c r="M28" s="567"/>
      <c r="N28" s="567"/>
      <c r="O28" s="567"/>
      <c r="P28" s="567"/>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row>
    <row r="29" spans="2:52" ht="30" customHeight="1">
      <c r="B29" s="612" t="s">
        <v>27</v>
      </c>
      <c r="C29" s="612"/>
      <c r="D29" s="612"/>
      <c r="E29" s="612"/>
      <c r="F29" s="612"/>
      <c r="G29" s="612"/>
      <c r="H29" s="612"/>
      <c r="I29" s="612"/>
      <c r="J29" s="612"/>
      <c r="K29" s="612"/>
      <c r="L29" s="612"/>
      <c r="M29" s="612"/>
      <c r="N29" s="612"/>
      <c r="O29" s="612"/>
      <c r="P29" s="612"/>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row>
    <row r="30" spans="2:52" ht="15" customHeight="1">
      <c r="B30" s="617" t="s">
        <v>28</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9"/>
    </row>
    <row r="31" spans="2:52" ht="15" customHeight="1">
      <c r="B31" s="615" t="s">
        <v>29</v>
      </c>
      <c r="C31" s="615"/>
      <c r="D31" s="615"/>
      <c r="E31" s="615"/>
      <c r="F31" s="615"/>
      <c r="G31" s="615"/>
      <c r="H31" s="614" t="s">
        <v>346</v>
      </c>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row>
    <row r="32" spans="2:52" ht="15" customHeight="1">
      <c r="B32" s="615"/>
      <c r="C32" s="615"/>
      <c r="D32" s="615"/>
      <c r="E32" s="615"/>
      <c r="F32" s="615"/>
      <c r="G32" s="615"/>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W32" s="179"/>
      <c r="AX32" s="179"/>
      <c r="AY32" s="179"/>
      <c r="AZ32" s="179"/>
    </row>
    <row r="33" spans="2:52" ht="15" customHeight="1">
      <c r="B33" s="615"/>
      <c r="C33" s="615"/>
      <c r="D33" s="615"/>
      <c r="E33" s="615"/>
      <c r="F33" s="615"/>
      <c r="G33" s="615"/>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W33" s="179"/>
      <c r="AX33" s="179"/>
      <c r="AY33" s="179"/>
      <c r="AZ33" s="179"/>
    </row>
    <row r="34" spans="2:52" ht="15" customHeight="1">
      <c r="B34" s="604" t="s">
        <v>558</v>
      </c>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row>
    <row r="35" spans="2:52" ht="15" customHeight="1">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row>
    <row r="36" spans="2:52" ht="15" customHeight="1">
      <c r="B36" s="180"/>
      <c r="C36" s="180"/>
      <c r="D36" s="181"/>
      <c r="E36" s="180"/>
      <c r="F36" s="180"/>
      <c r="G36" s="180"/>
      <c r="H36" s="180"/>
      <c r="I36" s="180"/>
      <c r="J36" s="180"/>
      <c r="K36" s="180"/>
      <c r="L36" s="180"/>
      <c r="M36" s="180"/>
      <c r="N36" s="180"/>
      <c r="O36" s="180"/>
      <c r="P36" s="180"/>
      <c r="Q36" s="180"/>
      <c r="R36" s="180"/>
      <c r="S36" s="180"/>
      <c r="T36" s="180"/>
      <c r="U36" s="182"/>
      <c r="V36" s="182"/>
      <c r="W36" s="182"/>
      <c r="X36" s="19"/>
    </row>
    <row r="37" spans="2:52" ht="15" customHeight="1">
      <c r="B37" s="183"/>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row>
    <row r="38" spans="2:52" ht="15" customHeight="1">
      <c r="T38" s="16"/>
      <c r="X38" s="18"/>
    </row>
    <row r="225" spans="41:41" ht="15" customHeight="1">
      <c r="AO225" s="3" t="s">
        <v>523</v>
      </c>
    </row>
  </sheetData>
  <sheetProtection algorithmName="SHA-512" hashValue="RpE9YOhODafwHVVMQldTpmLRazmrvp0V9Wu2ly2C/o06KqIrFlnqv0gO+hhHf/5HdAXxISPXE+dc8+VPsUOPUA==" saltValue="qqUBaP3g27n64bMXS3hv0g==" spinCount="100000" sheet="1" objects="1" scenarios="1" selectLockedCells="1"/>
  <mergeCells count="43">
    <mergeCell ref="A11:AO11"/>
    <mergeCell ref="B13:AN15"/>
    <mergeCell ref="B20:C23"/>
    <mergeCell ref="B30:AN30"/>
    <mergeCell ref="B24:C27"/>
    <mergeCell ref="D24:P24"/>
    <mergeCell ref="Q25:AN25"/>
    <mergeCell ref="Q26:AN26"/>
    <mergeCell ref="Q27:AN27"/>
    <mergeCell ref="B17:AN17"/>
    <mergeCell ref="B19:P19"/>
    <mergeCell ref="Q19:AN19"/>
    <mergeCell ref="D27:P27"/>
    <mergeCell ref="D26:P26"/>
    <mergeCell ref="D25:P25"/>
    <mergeCell ref="B18:AN18"/>
    <mergeCell ref="AD2:AG2"/>
    <mergeCell ref="AI2:AJ2"/>
    <mergeCell ref="AL2:AM2"/>
    <mergeCell ref="V6:Y6"/>
    <mergeCell ref="Z6:AN6"/>
    <mergeCell ref="Z7:AN7"/>
    <mergeCell ref="V8:Y8"/>
    <mergeCell ref="Z8:AF8"/>
    <mergeCell ref="AG8:AN8"/>
    <mergeCell ref="A10:AO10"/>
    <mergeCell ref="V7:Y7"/>
    <mergeCell ref="B34:AN35"/>
    <mergeCell ref="Q20:AN20"/>
    <mergeCell ref="Q21:AN21"/>
    <mergeCell ref="Q22:AN22"/>
    <mergeCell ref="Q23:AN23"/>
    <mergeCell ref="Q24:AN24"/>
    <mergeCell ref="D23:P23"/>
    <mergeCell ref="D22:P22"/>
    <mergeCell ref="D21:P21"/>
    <mergeCell ref="D20:P20"/>
    <mergeCell ref="B29:P29"/>
    <mergeCell ref="B28:P28"/>
    <mergeCell ref="Q28:AN28"/>
    <mergeCell ref="Q29:AN29"/>
    <mergeCell ref="H31:AN33"/>
    <mergeCell ref="B31:G33"/>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30480</xdr:colOff>
                    <xdr:row>30</xdr:row>
                    <xdr:rowOff>152400</xdr:rowOff>
                  </from>
                  <to>
                    <xdr:col>2</xdr:col>
                    <xdr:colOff>106680</xdr:colOff>
                    <xdr:row>32</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BB225"/>
  <sheetViews>
    <sheetView showZeros="0" workbookViewId="0">
      <selection activeCell="B19" sqref="B19:AN19"/>
    </sheetView>
  </sheetViews>
  <sheetFormatPr defaultColWidth="2.109375" defaultRowHeight="15" customHeight="1"/>
  <cols>
    <col min="1" max="21" width="2.109375" style="3"/>
    <col min="22" max="28" width="2.109375" style="4"/>
    <col min="29" max="16384" width="2.109375" style="3"/>
  </cols>
  <sheetData>
    <row r="1" spans="1:54" s="5" customFormat="1" ht="15" customHeight="1">
      <c r="A1" s="13" t="s">
        <v>430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5" customFormat="1" ht="30" customHeight="1">
      <c r="A11" s="534" t="s">
        <v>347</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2" spans="1:54" ht="15" customHeight="1">
      <c r="C12" s="185"/>
      <c r="D12" s="186"/>
      <c r="E12" s="187"/>
      <c r="F12" s="186"/>
      <c r="G12" s="187"/>
      <c r="H12" s="186"/>
      <c r="I12" s="188"/>
      <c r="J12" s="188"/>
      <c r="K12" s="189"/>
      <c r="O12" s="189"/>
      <c r="P12" s="189"/>
      <c r="V12" s="3"/>
      <c r="W12" s="3"/>
      <c r="X12" s="3"/>
      <c r="Y12" s="3"/>
      <c r="Z12" s="3"/>
    </row>
    <row r="13" spans="1:54" ht="15" customHeight="1">
      <c r="B13" s="576" t="s">
        <v>562</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Q13" s="17"/>
    </row>
    <row r="14" spans="1:54" ht="15"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Q14" s="17"/>
    </row>
    <row r="15" spans="1:54" ht="15"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Q15" s="17"/>
    </row>
    <row r="16" spans="1:54" ht="15" customHeight="1">
      <c r="B16" s="89"/>
      <c r="C16" s="89"/>
      <c r="D16" s="89"/>
      <c r="E16" s="89"/>
      <c r="F16" s="89"/>
      <c r="G16" s="89"/>
      <c r="H16" s="89"/>
      <c r="I16" s="89"/>
      <c r="J16" s="89"/>
      <c r="K16" s="89"/>
      <c r="L16" s="89"/>
      <c r="M16" s="89"/>
      <c r="N16" s="89"/>
      <c r="O16" s="89"/>
      <c r="P16" s="89"/>
      <c r="Q16" s="89"/>
      <c r="R16" s="89"/>
      <c r="S16" s="89"/>
      <c r="T16" s="89"/>
      <c r="U16" s="89"/>
      <c r="V16" s="89"/>
      <c r="W16" s="89"/>
      <c r="X16" s="89"/>
      <c r="Y16" s="89"/>
      <c r="AQ16" s="17"/>
    </row>
    <row r="17" spans="2:40" ht="15" customHeight="1">
      <c r="B17" s="587" t="s">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2:40" ht="1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row>
    <row r="19" spans="2:40" ht="30" customHeight="1">
      <c r="B19" s="567" t="s">
        <v>334</v>
      </c>
      <c r="C19" s="567"/>
      <c r="D19" s="567"/>
      <c r="E19" s="567"/>
      <c r="F19" s="567"/>
      <c r="G19" s="567"/>
      <c r="H19" s="567"/>
      <c r="I19" s="567"/>
      <c r="J19" s="567"/>
      <c r="K19" s="567"/>
      <c r="L19" s="567"/>
      <c r="M19" s="567"/>
      <c r="N19" s="567"/>
      <c r="O19" s="567"/>
      <c r="P19" s="567"/>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row>
    <row r="20" spans="2:40" ht="30" customHeight="1">
      <c r="B20" s="644" t="s">
        <v>31</v>
      </c>
      <c r="C20" s="644"/>
      <c r="D20" s="644"/>
      <c r="E20" s="644"/>
      <c r="F20" s="644"/>
      <c r="G20" s="644"/>
      <c r="H20" s="644"/>
      <c r="I20" s="644"/>
      <c r="J20" s="644"/>
      <c r="K20" s="644"/>
      <c r="L20" s="644"/>
      <c r="M20" s="644"/>
      <c r="N20" s="644"/>
      <c r="O20" s="644"/>
      <c r="P20" s="644"/>
      <c r="Q20" s="632"/>
      <c r="R20" s="633"/>
      <c r="S20" s="633"/>
      <c r="T20" s="633"/>
      <c r="U20" s="633"/>
      <c r="V20" s="633"/>
      <c r="W20" s="633"/>
      <c r="X20" s="633"/>
      <c r="Y20" s="633"/>
      <c r="Z20" s="633"/>
      <c r="AA20" s="633"/>
      <c r="AB20" s="633"/>
      <c r="AC20" s="633"/>
      <c r="AD20" s="633"/>
      <c r="AE20" s="633"/>
      <c r="AF20" s="633"/>
      <c r="AG20" s="634" t="s">
        <v>2</v>
      </c>
      <c r="AH20" s="634"/>
      <c r="AI20" s="634"/>
      <c r="AJ20" s="634"/>
      <c r="AK20" s="634"/>
      <c r="AL20" s="634"/>
      <c r="AM20" s="634"/>
      <c r="AN20" s="635"/>
    </row>
    <row r="21" spans="2:40" ht="30" customHeight="1">
      <c r="B21" s="644" t="s">
        <v>348</v>
      </c>
      <c r="C21" s="644"/>
      <c r="D21" s="644"/>
      <c r="E21" s="644"/>
      <c r="F21" s="644"/>
      <c r="G21" s="644"/>
      <c r="H21" s="644"/>
      <c r="I21" s="644"/>
      <c r="J21" s="644"/>
      <c r="K21" s="644"/>
      <c r="L21" s="644"/>
      <c r="M21" s="644"/>
      <c r="N21" s="644"/>
      <c r="O21" s="644"/>
      <c r="P21" s="644"/>
      <c r="Q21" s="645"/>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7"/>
    </row>
    <row r="22" spans="2:40" ht="30" customHeight="1">
      <c r="B22" s="644" t="s">
        <v>349</v>
      </c>
      <c r="C22" s="644"/>
      <c r="D22" s="644"/>
      <c r="E22" s="644"/>
      <c r="F22" s="644"/>
      <c r="G22" s="644"/>
      <c r="H22" s="644"/>
      <c r="I22" s="644"/>
      <c r="J22" s="644"/>
      <c r="K22" s="644"/>
      <c r="L22" s="644"/>
      <c r="M22" s="644"/>
      <c r="N22" s="644"/>
      <c r="O22" s="644"/>
      <c r="P22" s="644"/>
      <c r="Q22" s="632"/>
      <c r="R22" s="633"/>
      <c r="S22" s="633"/>
      <c r="T22" s="633"/>
      <c r="U22" s="633"/>
      <c r="V22" s="633"/>
      <c r="W22" s="633"/>
      <c r="X22" s="633"/>
      <c r="Y22" s="633"/>
      <c r="Z22" s="633"/>
      <c r="AA22" s="633"/>
      <c r="AB22" s="633"/>
      <c r="AC22" s="633"/>
      <c r="AD22" s="633"/>
      <c r="AE22" s="633"/>
      <c r="AF22" s="633"/>
      <c r="AG22" s="634" t="s">
        <v>2</v>
      </c>
      <c r="AH22" s="634"/>
      <c r="AI22" s="634"/>
      <c r="AJ22" s="634"/>
      <c r="AK22" s="634"/>
      <c r="AL22" s="634"/>
      <c r="AM22" s="634"/>
      <c r="AN22" s="635"/>
    </row>
    <row r="23" spans="2:40" ht="30" customHeight="1">
      <c r="B23" s="644" t="s">
        <v>350</v>
      </c>
      <c r="C23" s="644"/>
      <c r="D23" s="644"/>
      <c r="E23" s="644"/>
      <c r="F23" s="644"/>
      <c r="G23" s="644"/>
      <c r="H23" s="644"/>
      <c r="I23" s="644"/>
      <c r="J23" s="644"/>
      <c r="K23" s="644"/>
      <c r="L23" s="644"/>
      <c r="M23" s="644"/>
      <c r="N23" s="644"/>
      <c r="O23" s="644"/>
      <c r="P23" s="644"/>
      <c r="Q23" s="645"/>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7"/>
    </row>
    <row r="24" spans="2:40" ht="30" customHeight="1">
      <c r="B24" s="626" t="s">
        <v>359</v>
      </c>
      <c r="C24" s="626"/>
      <c r="D24" s="626"/>
      <c r="E24" s="626"/>
      <c r="F24" s="626"/>
      <c r="G24" s="631" t="s">
        <v>32</v>
      </c>
      <c r="H24" s="631"/>
      <c r="I24" s="631"/>
      <c r="J24" s="631"/>
      <c r="K24" s="631"/>
      <c r="L24" s="631"/>
      <c r="M24" s="631"/>
      <c r="N24" s="631"/>
      <c r="O24" s="631"/>
      <c r="P24" s="631"/>
      <c r="Q24" s="632"/>
      <c r="R24" s="633"/>
      <c r="S24" s="633"/>
      <c r="T24" s="633"/>
      <c r="U24" s="633"/>
      <c r="V24" s="633"/>
      <c r="W24" s="633"/>
      <c r="X24" s="633"/>
      <c r="Y24" s="633"/>
      <c r="Z24" s="633"/>
      <c r="AA24" s="633"/>
      <c r="AB24" s="633"/>
      <c r="AC24" s="633"/>
      <c r="AD24" s="633"/>
      <c r="AE24" s="633"/>
      <c r="AF24" s="633"/>
      <c r="AG24" s="634" t="s">
        <v>2</v>
      </c>
      <c r="AH24" s="634"/>
      <c r="AI24" s="634"/>
      <c r="AJ24" s="634"/>
      <c r="AK24" s="634"/>
      <c r="AL24" s="634"/>
      <c r="AM24" s="634"/>
      <c r="AN24" s="635"/>
    </row>
    <row r="25" spans="2:40" ht="30" customHeight="1">
      <c r="B25" s="627"/>
      <c r="C25" s="627"/>
      <c r="D25" s="627"/>
      <c r="E25" s="627"/>
      <c r="F25" s="627"/>
      <c r="G25" s="630" t="s">
        <v>33</v>
      </c>
      <c r="H25" s="630"/>
      <c r="I25" s="630"/>
      <c r="J25" s="630"/>
      <c r="K25" s="630"/>
      <c r="L25" s="630"/>
      <c r="M25" s="630"/>
      <c r="N25" s="630"/>
      <c r="O25" s="630"/>
      <c r="P25" s="630"/>
      <c r="Q25" s="636"/>
      <c r="R25" s="637"/>
      <c r="S25" s="637"/>
      <c r="T25" s="637"/>
      <c r="U25" s="637"/>
      <c r="V25" s="637"/>
      <c r="W25" s="637"/>
      <c r="X25" s="637"/>
      <c r="Y25" s="637"/>
      <c r="Z25" s="637"/>
      <c r="AA25" s="637"/>
      <c r="AB25" s="637"/>
      <c r="AC25" s="637"/>
      <c r="AD25" s="637"/>
      <c r="AE25" s="637"/>
      <c r="AF25" s="637"/>
      <c r="AG25" s="638" t="s">
        <v>2</v>
      </c>
      <c r="AH25" s="638"/>
      <c r="AI25" s="638"/>
      <c r="AJ25" s="638"/>
      <c r="AK25" s="638"/>
      <c r="AL25" s="638"/>
      <c r="AM25" s="638"/>
      <c r="AN25" s="639"/>
    </row>
    <row r="26" spans="2:40" ht="30" customHeight="1">
      <c r="B26" s="628"/>
      <c r="C26" s="628"/>
      <c r="D26" s="628"/>
      <c r="E26" s="628"/>
      <c r="F26" s="628"/>
      <c r="G26" s="629" t="s">
        <v>34</v>
      </c>
      <c r="H26" s="629"/>
      <c r="I26" s="629"/>
      <c r="J26" s="629"/>
      <c r="K26" s="629"/>
      <c r="L26" s="629"/>
      <c r="M26" s="629"/>
      <c r="N26" s="629"/>
      <c r="O26" s="629"/>
      <c r="P26" s="629"/>
      <c r="Q26" s="636"/>
      <c r="R26" s="637"/>
      <c r="S26" s="637"/>
      <c r="T26" s="637"/>
      <c r="U26" s="637"/>
      <c r="V26" s="637"/>
      <c r="W26" s="637"/>
      <c r="X26" s="637"/>
      <c r="Y26" s="637"/>
      <c r="Z26" s="637"/>
      <c r="AA26" s="637"/>
      <c r="AB26" s="637"/>
      <c r="AC26" s="637"/>
      <c r="AD26" s="637"/>
      <c r="AE26" s="637"/>
      <c r="AF26" s="637"/>
      <c r="AG26" s="638" t="s">
        <v>2</v>
      </c>
      <c r="AH26" s="638"/>
      <c r="AI26" s="638"/>
      <c r="AJ26" s="638"/>
      <c r="AK26" s="638"/>
      <c r="AL26" s="638"/>
      <c r="AM26" s="638"/>
      <c r="AN26" s="639"/>
    </row>
    <row r="27" spans="2:40" ht="30" customHeight="1">
      <c r="B27" s="567" t="s">
        <v>35</v>
      </c>
      <c r="C27" s="567"/>
      <c r="D27" s="567"/>
      <c r="E27" s="567"/>
      <c r="F27" s="567"/>
      <c r="G27" s="567"/>
      <c r="H27" s="567"/>
      <c r="I27" s="567"/>
      <c r="J27" s="567"/>
      <c r="K27" s="567"/>
      <c r="L27" s="567"/>
      <c r="M27" s="567"/>
      <c r="N27" s="567"/>
      <c r="O27" s="567"/>
      <c r="P27" s="567"/>
      <c r="Q27" s="623" t="s">
        <v>36</v>
      </c>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5"/>
    </row>
    <row r="28" spans="2:40" ht="30" customHeight="1">
      <c r="B28" s="626" t="s">
        <v>360</v>
      </c>
      <c r="C28" s="626"/>
      <c r="D28" s="626"/>
      <c r="E28" s="626"/>
      <c r="F28" s="626"/>
      <c r="G28" s="631" t="s">
        <v>32</v>
      </c>
      <c r="H28" s="631"/>
      <c r="I28" s="631"/>
      <c r="J28" s="631"/>
      <c r="K28" s="631"/>
      <c r="L28" s="631"/>
      <c r="M28" s="631"/>
      <c r="N28" s="631"/>
      <c r="O28" s="631"/>
      <c r="P28" s="631"/>
      <c r="Q28" s="632"/>
      <c r="R28" s="633"/>
      <c r="S28" s="633"/>
      <c r="T28" s="633"/>
      <c r="U28" s="633"/>
      <c r="V28" s="633"/>
      <c r="W28" s="633"/>
      <c r="X28" s="633"/>
      <c r="Y28" s="633"/>
      <c r="Z28" s="633"/>
      <c r="AA28" s="633"/>
      <c r="AB28" s="633"/>
      <c r="AC28" s="633"/>
      <c r="AD28" s="633"/>
      <c r="AE28" s="633"/>
      <c r="AF28" s="633"/>
      <c r="AG28" s="634" t="s">
        <v>2</v>
      </c>
      <c r="AH28" s="634"/>
      <c r="AI28" s="634"/>
      <c r="AJ28" s="634"/>
      <c r="AK28" s="634"/>
      <c r="AL28" s="634"/>
      <c r="AM28" s="634"/>
      <c r="AN28" s="635"/>
    </row>
    <row r="29" spans="2:40" ht="30" customHeight="1">
      <c r="B29" s="627"/>
      <c r="C29" s="627"/>
      <c r="D29" s="627"/>
      <c r="E29" s="627"/>
      <c r="F29" s="627"/>
      <c r="G29" s="630" t="s">
        <v>33</v>
      </c>
      <c r="H29" s="630"/>
      <c r="I29" s="630"/>
      <c r="J29" s="630"/>
      <c r="K29" s="630"/>
      <c r="L29" s="630"/>
      <c r="M29" s="630"/>
      <c r="N29" s="630"/>
      <c r="O29" s="630"/>
      <c r="P29" s="630"/>
      <c r="Q29" s="636"/>
      <c r="R29" s="637"/>
      <c r="S29" s="637"/>
      <c r="T29" s="637"/>
      <c r="U29" s="637"/>
      <c r="V29" s="637"/>
      <c r="W29" s="637"/>
      <c r="X29" s="637"/>
      <c r="Y29" s="637"/>
      <c r="Z29" s="637"/>
      <c r="AA29" s="637"/>
      <c r="AB29" s="637"/>
      <c r="AC29" s="637"/>
      <c r="AD29" s="637"/>
      <c r="AE29" s="637"/>
      <c r="AF29" s="637"/>
      <c r="AG29" s="638" t="s">
        <v>2</v>
      </c>
      <c r="AH29" s="638"/>
      <c r="AI29" s="638"/>
      <c r="AJ29" s="638"/>
      <c r="AK29" s="638"/>
      <c r="AL29" s="638"/>
      <c r="AM29" s="638"/>
      <c r="AN29" s="639"/>
    </row>
    <row r="30" spans="2:40" ht="30" customHeight="1">
      <c r="B30" s="628"/>
      <c r="C30" s="628"/>
      <c r="D30" s="628"/>
      <c r="E30" s="628"/>
      <c r="F30" s="628"/>
      <c r="G30" s="629" t="s">
        <v>34</v>
      </c>
      <c r="H30" s="629"/>
      <c r="I30" s="629"/>
      <c r="J30" s="629"/>
      <c r="K30" s="629"/>
      <c r="L30" s="629"/>
      <c r="M30" s="629"/>
      <c r="N30" s="629"/>
      <c r="O30" s="629"/>
      <c r="P30" s="629"/>
      <c r="Q30" s="640"/>
      <c r="R30" s="641"/>
      <c r="S30" s="641"/>
      <c r="T30" s="641"/>
      <c r="U30" s="641"/>
      <c r="V30" s="641"/>
      <c r="W30" s="641"/>
      <c r="X30" s="641"/>
      <c r="Y30" s="641"/>
      <c r="Z30" s="641"/>
      <c r="AA30" s="641"/>
      <c r="AB30" s="641"/>
      <c r="AC30" s="641"/>
      <c r="AD30" s="641"/>
      <c r="AE30" s="641"/>
      <c r="AF30" s="641"/>
      <c r="AG30" s="642" t="s">
        <v>2</v>
      </c>
      <c r="AH30" s="642"/>
      <c r="AI30" s="642"/>
      <c r="AJ30" s="642"/>
      <c r="AK30" s="642"/>
      <c r="AL30" s="642"/>
      <c r="AM30" s="642"/>
      <c r="AN30" s="643"/>
    </row>
    <row r="32" spans="2:40" ht="15" customHeight="1">
      <c r="U32" s="16"/>
      <c r="Y32" s="18"/>
    </row>
    <row r="225" spans="41:41" ht="15" customHeight="1">
      <c r="AO225" s="3" t="s">
        <v>523</v>
      </c>
    </row>
  </sheetData>
  <sheetProtection algorithmName="SHA-512" hashValue="YcCzxjdTh1gHzH2vqO+3MpsF+HMVOH/VVVxfvoK/wRugZsDwPDm73zOYKKozH8YIWquLOni5sIZKB7b+HVc2zw==" saltValue="bq7yp3O9z4v0ZIg8rbUUJA==" spinCount="100000" sheet="1" objects="1" scenarios="1" selectLockedCells="1"/>
  <mergeCells count="49">
    <mergeCell ref="Q20:AF20"/>
    <mergeCell ref="AG20:AN20"/>
    <mergeCell ref="Q22:AF22"/>
    <mergeCell ref="AG22:AN22"/>
    <mergeCell ref="A11:AO11"/>
    <mergeCell ref="B13:AN15"/>
    <mergeCell ref="B17:AN17"/>
    <mergeCell ref="B19:P19"/>
    <mergeCell ref="Q19:AN19"/>
    <mergeCell ref="Q21:AN21"/>
    <mergeCell ref="B20:P20"/>
    <mergeCell ref="B21:P21"/>
    <mergeCell ref="B22:P22"/>
    <mergeCell ref="B18:AN18"/>
    <mergeCell ref="AG24:AN24"/>
    <mergeCell ref="Q24:AF24"/>
    <mergeCell ref="Q25:AF25"/>
    <mergeCell ref="AG25:AN25"/>
    <mergeCell ref="B23:P23"/>
    <mergeCell ref="B24:F26"/>
    <mergeCell ref="G24:P24"/>
    <mergeCell ref="G25:P25"/>
    <mergeCell ref="G26:P26"/>
    <mergeCell ref="Q26:AF26"/>
    <mergeCell ref="AG26:AN26"/>
    <mergeCell ref="Q23:AN23"/>
    <mergeCell ref="B27:P27"/>
    <mergeCell ref="Q27:AN27"/>
    <mergeCell ref="B28:F30"/>
    <mergeCell ref="G30:P30"/>
    <mergeCell ref="G29:P29"/>
    <mergeCell ref="G28:P28"/>
    <mergeCell ref="Q28:AF28"/>
    <mergeCell ref="AG28:AN28"/>
    <mergeCell ref="Q29:AF29"/>
    <mergeCell ref="AG29:AN29"/>
    <mergeCell ref="Q30:AF30"/>
    <mergeCell ref="AG30:AN30"/>
    <mergeCell ref="AD2:AG2"/>
    <mergeCell ref="AI2:AJ2"/>
    <mergeCell ref="AL2:AM2"/>
    <mergeCell ref="V6:Y6"/>
    <mergeCell ref="Z6:AN6"/>
    <mergeCell ref="Z7:AN7"/>
    <mergeCell ref="V8:Y8"/>
    <mergeCell ref="Z8:AF8"/>
    <mergeCell ref="AG8:AN8"/>
    <mergeCell ref="A10:AO10"/>
    <mergeCell ref="V7:Y7"/>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BB225"/>
  <sheetViews>
    <sheetView showZeros="0" workbookViewId="0">
      <selection activeCell="B19" sqref="B19:AN19"/>
    </sheetView>
  </sheetViews>
  <sheetFormatPr defaultColWidth="2.109375" defaultRowHeight="15" customHeight="1"/>
  <cols>
    <col min="1" max="20" width="2.109375" style="3"/>
    <col min="21" max="27" width="2.109375" style="4"/>
    <col min="28" max="16384" width="2.109375" style="3"/>
  </cols>
  <sheetData>
    <row r="1" spans="1:54" s="5" customFormat="1" ht="15" customHeight="1">
      <c r="A1" s="13" t="s">
        <v>429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5" customFormat="1" ht="30" customHeight="1">
      <c r="A11" s="534" t="s">
        <v>351</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2" spans="1:54" ht="15" customHeight="1">
      <c r="D12" s="185"/>
      <c r="E12" s="186"/>
      <c r="F12" s="187"/>
      <c r="G12" s="186"/>
      <c r="H12" s="187"/>
      <c r="I12" s="186"/>
      <c r="J12" s="188"/>
      <c r="K12" s="188"/>
      <c r="L12" s="189"/>
      <c r="P12" s="189"/>
      <c r="Q12" s="189"/>
      <c r="U12" s="3"/>
      <c r="V12" s="3"/>
      <c r="W12" s="3"/>
      <c r="X12" s="3"/>
      <c r="Y12" s="3"/>
      <c r="Z12" s="3"/>
    </row>
    <row r="13" spans="1:54" ht="15" customHeight="1">
      <c r="B13" s="576" t="s">
        <v>461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R13" s="17"/>
    </row>
    <row r="14" spans="1:54" ht="15"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R14" s="17"/>
    </row>
    <row r="15" spans="1:54" ht="15"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R15" s="17"/>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c r="AR16" s="17"/>
    </row>
    <row r="17" spans="2:43" ht="15" customHeight="1">
      <c r="B17" s="587" t="s">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2:43" ht="15" customHeight="1">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row>
    <row r="19" spans="2:43" ht="30" customHeight="1">
      <c r="B19" s="567" t="s">
        <v>334</v>
      </c>
      <c r="C19" s="567"/>
      <c r="D19" s="567"/>
      <c r="E19" s="567"/>
      <c r="F19" s="567"/>
      <c r="G19" s="567"/>
      <c r="H19" s="567"/>
      <c r="I19" s="567"/>
      <c r="J19" s="567"/>
      <c r="K19" s="567"/>
      <c r="L19" s="567"/>
      <c r="M19" s="567"/>
      <c r="N19" s="567"/>
      <c r="O19" s="567"/>
      <c r="P19" s="567"/>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Q19" s="17"/>
    </row>
    <row r="20" spans="2:43" ht="30" customHeight="1">
      <c r="B20" s="644" t="s">
        <v>37</v>
      </c>
      <c r="C20" s="644"/>
      <c r="D20" s="644"/>
      <c r="E20" s="644"/>
      <c r="F20" s="644"/>
      <c r="G20" s="644"/>
      <c r="H20" s="644"/>
      <c r="I20" s="644"/>
      <c r="J20" s="644"/>
      <c r="K20" s="644"/>
      <c r="L20" s="644"/>
      <c r="M20" s="644"/>
      <c r="N20" s="644"/>
      <c r="O20" s="644"/>
      <c r="P20" s="644"/>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row>
    <row r="21" spans="2:43" ht="30" customHeight="1">
      <c r="B21" s="567" t="s">
        <v>38</v>
      </c>
      <c r="C21" s="567"/>
      <c r="D21" s="567"/>
      <c r="E21" s="567"/>
      <c r="F21" s="567"/>
      <c r="G21" s="567"/>
      <c r="H21" s="567"/>
      <c r="I21" s="567"/>
      <c r="J21" s="567"/>
      <c r="K21" s="567"/>
      <c r="L21" s="567"/>
      <c r="M21" s="567"/>
      <c r="N21" s="567"/>
      <c r="O21" s="567"/>
      <c r="P21" s="567"/>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row>
    <row r="22" spans="2:43" ht="30" customHeight="1">
      <c r="B22" s="567" t="s">
        <v>39</v>
      </c>
      <c r="C22" s="567"/>
      <c r="D22" s="567"/>
      <c r="E22" s="567"/>
      <c r="F22" s="567"/>
      <c r="G22" s="567"/>
      <c r="H22" s="567"/>
      <c r="I22" s="567"/>
      <c r="J22" s="567"/>
      <c r="K22" s="567"/>
      <c r="L22" s="567"/>
      <c r="M22" s="567"/>
      <c r="N22" s="567"/>
      <c r="O22" s="567"/>
      <c r="P22" s="567"/>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row>
    <row r="23" spans="2:43" ht="30" customHeight="1">
      <c r="B23" s="644" t="s">
        <v>40</v>
      </c>
      <c r="C23" s="644"/>
      <c r="D23" s="644"/>
      <c r="E23" s="644"/>
      <c r="F23" s="644"/>
      <c r="G23" s="567" t="s">
        <v>3</v>
      </c>
      <c r="H23" s="567"/>
      <c r="I23" s="567"/>
      <c r="J23" s="567"/>
      <c r="K23" s="567"/>
      <c r="L23" s="567"/>
      <c r="M23" s="567"/>
      <c r="N23" s="567"/>
      <c r="O23" s="567"/>
      <c r="P23" s="567"/>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row>
    <row r="24" spans="2:43" ht="30" customHeight="1">
      <c r="B24" s="644"/>
      <c r="C24" s="644"/>
      <c r="D24" s="644"/>
      <c r="E24" s="644"/>
      <c r="F24" s="644"/>
      <c r="G24" s="567" t="s">
        <v>4</v>
      </c>
      <c r="H24" s="567"/>
      <c r="I24" s="567"/>
      <c r="J24" s="567"/>
      <c r="K24" s="567"/>
      <c r="L24" s="567"/>
      <c r="M24" s="567"/>
      <c r="N24" s="567"/>
      <c r="O24" s="567"/>
      <c r="P24" s="567"/>
      <c r="Q24" s="649"/>
      <c r="R24" s="649"/>
      <c r="S24" s="649"/>
      <c r="T24" s="649"/>
      <c r="U24" s="649"/>
      <c r="V24" s="649"/>
      <c r="W24" s="649"/>
      <c r="X24" s="649"/>
      <c r="Y24" s="649"/>
      <c r="Z24" s="649"/>
      <c r="AA24" s="649"/>
      <c r="AB24" s="649"/>
      <c r="AC24" s="649"/>
      <c r="AD24" s="649"/>
      <c r="AE24" s="649"/>
      <c r="AF24" s="649"/>
      <c r="AG24" s="649"/>
      <c r="AH24" s="649"/>
      <c r="AI24" s="649"/>
      <c r="AJ24" s="649"/>
      <c r="AK24" s="649"/>
      <c r="AL24" s="649"/>
      <c r="AM24" s="649"/>
      <c r="AN24" s="649"/>
    </row>
    <row r="25" spans="2:43" ht="30" customHeight="1">
      <c r="B25" s="644"/>
      <c r="C25" s="644"/>
      <c r="D25" s="644"/>
      <c r="E25" s="644"/>
      <c r="F25" s="644"/>
      <c r="G25" s="567" t="s">
        <v>5</v>
      </c>
      <c r="H25" s="567"/>
      <c r="I25" s="567"/>
      <c r="J25" s="567"/>
      <c r="K25" s="567"/>
      <c r="L25" s="567"/>
      <c r="M25" s="567"/>
      <c r="N25" s="567"/>
      <c r="O25" s="567"/>
      <c r="P25" s="567"/>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row>
    <row r="26" spans="2:43" ht="30" customHeight="1">
      <c r="B26" s="567" t="s">
        <v>41</v>
      </c>
      <c r="C26" s="567"/>
      <c r="D26" s="567"/>
      <c r="E26" s="567"/>
      <c r="F26" s="567"/>
      <c r="G26" s="567"/>
      <c r="H26" s="567"/>
      <c r="I26" s="567"/>
      <c r="J26" s="567"/>
      <c r="K26" s="567"/>
      <c r="L26" s="567"/>
      <c r="M26" s="567"/>
      <c r="N26" s="567"/>
      <c r="O26" s="567"/>
      <c r="P26" s="567"/>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row>
    <row r="27" spans="2:43" ht="30" customHeight="1">
      <c r="B27" s="567" t="s">
        <v>42</v>
      </c>
      <c r="C27" s="567"/>
      <c r="D27" s="567"/>
      <c r="E27" s="567"/>
      <c r="F27" s="567"/>
      <c r="G27" s="567"/>
      <c r="H27" s="567"/>
      <c r="I27" s="567"/>
      <c r="J27" s="567"/>
      <c r="K27" s="567"/>
      <c r="L27" s="567"/>
      <c r="M27" s="567"/>
      <c r="N27" s="567"/>
      <c r="O27" s="567"/>
      <c r="P27" s="567"/>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row>
    <row r="28" spans="2:43" ht="15" customHeight="1">
      <c r="B28" s="650" t="s">
        <v>561</v>
      </c>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row>
    <row r="29" spans="2:43" ht="15" customHeight="1">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row>
    <row r="30" spans="2:43" ht="15" customHeight="1">
      <c r="U30" s="3"/>
    </row>
    <row r="31" spans="2:43" ht="15" customHeight="1">
      <c r="T31" s="16"/>
      <c r="X31" s="18"/>
    </row>
    <row r="225" spans="41:41" ht="15" customHeight="1">
      <c r="AO225" s="3" t="s">
        <v>523</v>
      </c>
    </row>
  </sheetData>
  <sheetProtection algorithmName="SHA-512" hashValue="TnklUWFJhKaDswCeNjC8Re5flWvv255t0KRH9MuVTi7QbO0E78j8TOKAtifCm3TXDWt/BSFanyLzFB9vJrCQPw==" saltValue="lJT0OIemK8CoQxtfBP7vyg==" spinCount="100000" sheet="1" objects="1" scenarios="1" selectLockedCells="1"/>
  <mergeCells count="35">
    <mergeCell ref="B13:AN15"/>
    <mergeCell ref="B19:P19"/>
    <mergeCell ref="Q19:AN19"/>
    <mergeCell ref="B17:AN17"/>
    <mergeCell ref="V7:Y7"/>
    <mergeCell ref="A11:AO11"/>
    <mergeCell ref="Z7:AN7"/>
    <mergeCell ref="V8:Y8"/>
    <mergeCell ref="Z8:AF8"/>
    <mergeCell ref="AG8:AN8"/>
    <mergeCell ref="A10:AO10"/>
    <mergeCell ref="B18:AN18"/>
    <mergeCell ref="AD2:AG2"/>
    <mergeCell ref="AI2:AJ2"/>
    <mergeCell ref="AL2:AM2"/>
    <mergeCell ref="V6:Y6"/>
    <mergeCell ref="Z6:AN6"/>
    <mergeCell ref="Q20:AN20"/>
    <mergeCell ref="Q21:AN21"/>
    <mergeCell ref="Q22:AN22"/>
    <mergeCell ref="Q23:AN23"/>
    <mergeCell ref="B22:P22"/>
    <mergeCell ref="B21:P21"/>
    <mergeCell ref="B20:P20"/>
    <mergeCell ref="Q25:AN25"/>
    <mergeCell ref="Q26:AN26"/>
    <mergeCell ref="Q27:AN27"/>
    <mergeCell ref="B28:AN29"/>
    <mergeCell ref="G24:P24"/>
    <mergeCell ref="Q24:AN24"/>
    <mergeCell ref="B27:P27"/>
    <mergeCell ref="B26:P26"/>
    <mergeCell ref="B23:F25"/>
    <mergeCell ref="G25:P25"/>
    <mergeCell ref="G23:P23"/>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BB225"/>
  <sheetViews>
    <sheetView showZeros="0" workbookViewId="0">
      <selection activeCell="B19" sqref="B19:AN19"/>
    </sheetView>
  </sheetViews>
  <sheetFormatPr defaultColWidth="2.109375" defaultRowHeight="15" customHeight="1"/>
  <cols>
    <col min="1" max="20" width="2.109375" style="10"/>
    <col min="21" max="27" width="2.109375" style="11"/>
    <col min="28" max="16384" width="2.109375" style="10"/>
  </cols>
  <sheetData>
    <row r="1" spans="1:54" s="5" customFormat="1" ht="15" customHeight="1">
      <c r="A1" s="13" t="s">
        <v>434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5" customFormat="1" ht="30" customHeight="1">
      <c r="A11" s="534" t="s">
        <v>352</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3" spans="1:54" ht="15" customHeight="1">
      <c r="B13" s="657" t="s">
        <v>462</v>
      </c>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row>
    <row r="14" spans="1:54" ht="15" customHeight="1">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row>
    <row r="15" spans="1:54" ht="15" customHeight="1">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row>
    <row r="16" spans="1:54" ht="15" customHeight="1">
      <c r="C16" s="90"/>
      <c r="D16" s="90"/>
      <c r="E16" s="90"/>
      <c r="F16" s="90"/>
      <c r="G16" s="90"/>
      <c r="H16" s="90"/>
      <c r="I16" s="90"/>
      <c r="J16" s="90"/>
      <c r="K16" s="90"/>
      <c r="L16" s="90"/>
      <c r="M16" s="90"/>
      <c r="N16" s="90"/>
      <c r="O16" s="90"/>
      <c r="P16" s="90"/>
      <c r="Q16" s="90"/>
      <c r="R16" s="90"/>
      <c r="S16" s="90"/>
      <c r="T16" s="90"/>
      <c r="U16" s="90"/>
      <c r="V16" s="90"/>
      <c r="W16" s="90"/>
      <c r="X16" s="90"/>
    </row>
    <row r="17" spans="2:40" s="3" customFormat="1" ht="15" customHeight="1">
      <c r="B17" s="587" t="s">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2:40" s="3" customFormat="1" ht="15" customHeight="1">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row>
    <row r="19" spans="2:40" s="3" customFormat="1" ht="30" customHeight="1">
      <c r="B19" s="567" t="s">
        <v>334</v>
      </c>
      <c r="C19" s="567"/>
      <c r="D19" s="567"/>
      <c r="E19" s="567"/>
      <c r="F19" s="567"/>
      <c r="G19" s="567"/>
      <c r="H19" s="567"/>
      <c r="I19" s="567"/>
      <c r="J19" s="567"/>
      <c r="K19" s="567"/>
      <c r="L19" s="567"/>
      <c r="M19" s="567"/>
      <c r="N19" s="567"/>
      <c r="O19" s="567"/>
      <c r="P19" s="567"/>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row>
    <row r="20" spans="2:40" ht="30" customHeight="1">
      <c r="B20" s="654" t="s">
        <v>43</v>
      </c>
      <c r="C20" s="654"/>
      <c r="D20" s="654"/>
      <c r="E20" s="654"/>
      <c r="F20" s="654"/>
      <c r="G20" s="654"/>
      <c r="H20" s="654"/>
      <c r="I20" s="654"/>
      <c r="J20" s="654"/>
      <c r="K20" s="654"/>
      <c r="L20" s="654"/>
      <c r="M20" s="654"/>
      <c r="N20" s="654"/>
      <c r="O20" s="654"/>
      <c r="P20" s="654"/>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row>
    <row r="21" spans="2:40" ht="30" customHeight="1">
      <c r="B21" s="567" t="s">
        <v>468</v>
      </c>
      <c r="C21" s="567"/>
      <c r="D21" s="567"/>
      <c r="E21" s="567"/>
      <c r="F21" s="567"/>
      <c r="G21" s="567"/>
      <c r="H21" s="567"/>
      <c r="I21" s="567"/>
      <c r="J21" s="567"/>
      <c r="K21" s="567"/>
      <c r="L21" s="567"/>
      <c r="M21" s="567"/>
      <c r="N21" s="567"/>
      <c r="O21" s="567"/>
      <c r="P21" s="567"/>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row>
    <row r="22" spans="2:40" ht="30" customHeight="1">
      <c r="B22" s="655" t="s">
        <v>355</v>
      </c>
      <c r="C22" s="655"/>
      <c r="D22" s="655"/>
      <c r="E22" s="655"/>
      <c r="F22" s="655"/>
      <c r="G22" s="655" t="s">
        <v>356</v>
      </c>
      <c r="H22" s="655"/>
      <c r="I22" s="655"/>
      <c r="J22" s="655"/>
      <c r="K22" s="655"/>
      <c r="L22" s="655"/>
      <c r="M22" s="655"/>
      <c r="N22" s="655"/>
      <c r="O22" s="655"/>
      <c r="P22" s="655"/>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row>
    <row r="23" spans="2:40" ht="30" customHeight="1">
      <c r="B23" s="655"/>
      <c r="C23" s="655"/>
      <c r="D23" s="655"/>
      <c r="E23" s="655"/>
      <c r="F23" s="655"/>
      <c r="G23" s="655" t="s">
        <v>357</v>
      </c>
      <c r="H23" s="655"/>
      <c r="I23" s="655"/>
      <c r="J23" s="655"/>
      <c r="K23" s="655"/>
      <c r="L23" s="655"/>
      <c r="M23" s="655"/>
      <c r="N23" s="655"/>
      <c r="O23" s="655"/>
      <c r="P23" s="655"/>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row>
    <row r="24" spans="2:40" ht="15" customHeight="1">
      <c r="B24" s="652" t="s">
        <v>544</v>
      </c>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row>
    <row r="25" spans="2:40" ht="15" customHeight="1">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row>
    <row r="26" spans="2:40" ht="15" customHeight="1">
      <c r="U26" s="10"/>
      <c r="V26" s="10"/>
      <c r="W26" s="10"/>
      <c r="X26" s="10"/>
    </row>
    <row r="27" spans="2:40" ht="15" customHeight="1">
      <c r="X27" s="20"/>
    </row>
    <row r="28" spans="2:40" ht="15" customHeight="1">
      <c r="D28" s="21"/>
      <c r="X28" s="20"/>
    </row>
    <row r="29" spans="2:40" ht="15" customHeight="1">
      <c r="T29" s="12"/>
      <c r="X29" s="15"/>
    </row>
    <row r="225" spans="41:41" ht="15" customHeight="1">
      <c r="AO225" s="10" t="s">
        <v>523</v>
      </c>
    </row>
  </sheetData>
  <sheetProtection algorithmName="SHA-512" hashValue="wb2E9EanaXL7l+u+fRYUNYTahAZ93oe9jSEgTunwSs9PKs7XOK0RwAKLHp8Mugj2v1dLkPnKMTE7JC/y3IEIqw==" saltValue="4kaGu1WFJyLqPEqzgx+iyw==" spinCount="100000" sheet="1" objects="1" scenarios="1" selectLockedCells="1"/>
  <mergeCells count="27">
    <mergeCell ref="B21:P21"/>
    <mergeCell ref="Q21:AN21"/>
    <mergeCell ref="Q19:AN19"/>
    <mergeCell ref="V7:Y7"/>
    <mergeCell ref="A11:AO11"/>
    <mergeCell ref="B18:AN18"/>
    <mergeCell ref="AD2:AG2"/>
    <mergeCell ref="AI2:AJ2"/>
    <mergeCell ref="AL2:AM2"/>
    <mergeCell ref="V6:Y6"/>
    <mergeCell ref="Z6:AN6"/>
    <mergeCell ref="B24:AN25"/>
    <mergeCell ref="Z7:AN7"/>
    <mergeCell ref="V8:Y8"/>
    <mergeCell ref="Z8:AF8"/>
    <mergeCell ref="AG8:AN8"/>
    <mergeCell ref="A10:AO10"/>
    <mergeCell ref="B20:P20"/>
    <mergeCell ref="B22:F23"/>
    <mergeCell ref="G23:P23"/>
    <mergeCell ref="G22:P22"/>
    <mergeCell ref="Q20:AN20"/>
    <mergeCell ref="Q22:AN22"/>
    <mergeCell ref="Q23:AN23"/>
    <mergeCell ref="B13:AN15"/>
    <mergeCell ref="B17:AN17"/>
    <mergeCell ref="B19:P19"/>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BB225"/>
  <sheetViews>
    <sheetView showZeros="0" workbookViewId="0">
      <selection activeCell="Q21" sqref="Q21:AN21"/>
    </sheetView>
  </sheetViews>
  <sheetFormatPr defaultColWidth="2.109375" defaultRowHeight="15" customHeight="1"/>
  <cols>
    <col min="1" max="20" width="2.109375" style="3"/>
    <col min="21" max="27" width="2.109375" style="4"/>
    <col min="28" max="16384" width="2.109375" style="3"/>
  </cols>
  <sheetData>
    <row r="1" spans="1:54" s="5" customFormat="1" ht="15" customHeight="1">
      <c r="A1" s="13" t="s">
        <v>435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03">
        <f>基本情報!$D$2</f>
        <v>0</v>
      </c>
      <c r="AE2" s="503"/>
      <c r="AF2" s="503"/>
      <c r="AG2" s="503"/>
      <c r="AH2" s="14" t="s">
        <v>6</v>
      </c>
      <c r="AI2" s="504">
        <f>基本情報!$D$2</f>
        <v>0</v>
      </c>
      <c r="AJ2" s="504"/>
      <c r="AK2" s="14" t="s">
        <v>16</v>
      </c>
      <c r="AL2" s="505">
        <f>基本情報!$D$2</f>
        <v>0</v>
      </c>
      <c r="AM2" s="505"/>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506" t="s">
        <v>107</v>
      </c>
      <c r="W6" s="506"/>
      <c r="X6" s="506"/>
      <c r="Y6" s="506"/>
      <c r="Z6" s="507">
        <f>基本情報!$D$6</f>
        <v>0</v>
      </c>
      <c r="AA6" s="507"/>
      <c r="AB6" s="507"/>
      <c r="AC6" s="507"/>
      <c r="AD6" s="507"/>
      <c r="AE6" s="507"/>
      <c r="AF6" s="507"/>
      <c r="AG6" s="507"/>
      <c r="AH6" s="507"/>
      <c r="AI6" s="507"/>
      <c r="AJ6" s="507"/>
      <c r="AK6" s="507"/>
      <c r="AL6" s="507"/>
      <c r="AM6" s="507"/>
      <c r="AN6" s="507"/>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508" t="s">
        <v>8</v>
      </c>
      <c r="W7" s="508"/>
      <c r="X7" s="508"/>
      <c r="Y7" s="508"/>
      <c r="Z7" s="507">
        <f>基本情報!$D$4</f>
        <v>0</v>
      </c>
      <c r="AA7" s="507"/>
      <c r="AB7" s="507"/>
      <c r="AC7" s="507"/>
      <c r="AD7" s="507"/>
      <c r="AE7" s="507"/>
      <c r="AF7" s="507"/>
      <c r="AG7" s="507"/>
      <c r="AH7" s="507"/>
      <c r="AI7" s="507"/>
      <c r="AJ7" s="507"/>
      <c r="AK7" s="507"/>
      <c r="AL7" s="507"/>
      <c r="AM7" s="507"/>
      <c r="AN7" s="507"/>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66" t="s">
        <v>30</v>
      </c>
      <c r="W8" s="566"/>
      <c r="X8" s="566"/>
      <c r="Y8" s="566"/>
      <c r="Z8" s="532">
        <f>基本情報!$D$7</f>
        <v>0</v>
      </c>
      <c r="AA8" s="532"/>
      <c r="AB8" s="532"/>
      <c r="AC8" s="532"/>
      <c r="AD8" s="532"/>
      <c r="AE8" s="532"/>
      <c r="AF8" s="532"/>
      <c r="AG8" s="532">
        <f>基本情報!$D$9</f>
        <v>0</v>
      </c>
      <c r="AH8" s="532"/>
      <c r="AI8" s="532"/>
      <c r="AJ8" s="532"/>
      <c r="AK8" s="532"/>
      <c r="AL8" s="532"/>
      <c r="AM8" s="532"/>
      <c r="AN8" s="532"/>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533" t="s">
        <v>108</v>
      </c>
      <c r="B10" s="533"/>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7"/>
      <c r="AQ10" s="57"/>
      <c r="AR10" s="57"/>
      <c r="AS10" s="57"/>
      <c r="AT10" s="57"/>
      <c r="AU10" s="57"/>
      <c r="AV10" s="57"/>
      <c r="AW10" s="57"/>
      <c r="AX10" s="57"/>
      <c r="AY10" s="57"/>
      <c r="AZ10" s="57"/>
      <c r="BA10" s="57"/>
      <c r="BB10" s="6"/>
    </row>
    <row r="11" spans="1:54" s="5" customFormat="1" ht="30" customHeight="1">
      <c r="A11" s="534" t="s">
        <v>353</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7"/>
      <c r="AQ11" s="57"/>
      <c r="AR11" s="57"/>
      <c r="AS11" s="57"/>
      <c r="AT11" s="57"/>
      <c r="AU11" s="57"/>
      <c r="AV11" s="57"/>
      <c r="AW11" s="57"/>
      <c r="AX11" s="57"/>
      <c r="AY11" s="57"/>
      <c r="AZ11" s="57"/>
      <c r="BA11" s="57"/>
    </row>
    <row r="13" spans="1:54" ht="15" customHeight="1">
      <c r="B13" s="576" t="s">
        <v>560</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P13" s="17"/>
    </row>
    <row r="14" spans="1:54" ht="15" customHeight="1">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P14" s="17"/>
    </row>
    <row r="15" spans="1:54" ht="15" customHeight="1">
      <c r="B15" s="576"/>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P15" s="17"/>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c r="AP16" s="17"/>
    </row>
    <row r="17" spans="2:43" ht="15" customHeight="1">
      <c r="B17" s="587" t="s">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2:43" ht="15" customHeight="1">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row>
    <row r="19" spans="2:43" ht="30" customHeight="1">
      <c r="B19" s="567" t="s">
        <v>334</v>
      </c>
      <c r="C19" s="567"/>
      <c r="D19" s="567"/>
      <c r="E19" s="567"/>
      <c r="F19" s="567"/>
      <c r="G19" s="567"/>
      <c r="H19" s="567"/>
      <c r="I19" s="567"/>
      <c r="J19" s="567"/>
      <c r="K19" s="567"/>
      <c r="L19" s="567"/>
      <c r="M19" s="567"/>
      <c r="N19" s="567"/>
      <c r="O19" s="567"/>
      <c r="P19" s="567"/>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Q19" s="17"/>
    </row>
    <row r="20" spans="2:43" ht="30" customHeight="1">
      <c r="B20" s="567" t="s">
        <v>44</v>
      </c>
      <c r="C20" s="567"/>
      <c r="D20" s="567"/>
      <c r="E20" s="567"/>
      <c r="F20" s="567"/>
      <c r="G20" s="567"/>
      <c r="H20" s="567"/>
      <c r="I20" s="567"/>
      <c r="J20" s="567"/>
      <c r="K20" s="567"/>
      <c r="L20" s="567"/>
      <c r="M20" s="567"/>
      <c r="N20" s="567"/>
      <c r="O20" s="567"/>
      <c r="P20" s="567"/>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row>
    <row r="21" spans="2:43" ht="30" customHeight="1">
      <c r="B21" s="567" t="s">
        <v>45</v>
      </c>
      <c r="C21" s="567"/>
      <c r="D21" s="567"/>
      <c r="E21" s="567"/>
      <c r="F21" s="567"/>
      <c r="G21" s="567"/>
      <c r="H21" s="567"/>
      <c r="I21" s="567"/>
      <c r="J21" s="567"/>
      <c r="K21" s="567"/>
      <c r="L21" s="567"/>
      <c r="M21" s="567"/>
      <c r="N21" s="567"/>
      <c r="O21" s="567"/>
      <c r="P21" s="567"/>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row>
    <row r="22" spans="2:43" ht="15" customHeight="1">
      <c r="B22" s="651" t="s">
        <v>354</v>
      </c>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row>
    <row r="23" spans="2:43" ht="15" customHeight="1">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row>
    <row r="24" spans="2:43" ht="15" customHeight="1">
      <c r="U24" s="3"/>
    </row>
    <row r="25" spans="2:43" ht="15" customHeight="1">
      <c r="T25" s="16"/>
      <c r="X25" s="18"/>
    </row>
    <row r="225" spans="41:41" ht="15" customHeight="1">
      <c r="AO225" s="3" t="s">
        <v>523</v>
      </c>
    </row>
  </sheetData>
  <sheetProtection algorithmName="SHA-512" hashValue="84YNZLBjU0leX/f0AtvRDBD7Sbj89DnWgUHjjy9YyJJuuqucs4UK4/BYJJmMxzUf4JGvkpfDd/M9hrE+UAXlBA==" saltValue="d4Y+crg7kn6spnRWQJUqvw==" spinCount="100000" sheet="1" objects="1" scenarios="1" selectLockedCells="1"/>
  <mergeCells count="22">
    <mergeCell ref="B13:AN15"/>
    <mergeCell ref="V7:Y7"/>
    <mergeCell ref="A11:AO11"/>
    <mergeCell ref="AD2:AG2"/>
    <mergeCell ref="AI2:AJ2"/>
    <mergeCell ref="AL2:AM2"/>
    <mergeCell ref="V6:Y6"/>
    <mergeCell ref="Z6:AN6"/>
    <mergeCell ref="Z7:AN7"/>
    <mergeCell ref="V8:Y8"/>
    <mergeCell ref="Z8:AF8"/>
    <mergeCell ref="AG8:AN8"/>
    <mergeCell ref="A10:AO10"/>
    <mergeCell ref="B22:AN23"/>
    <mergeCell ref="Q20:AN20"/>
    <mergeCell ref="Q21:AN21"/>
    <mergeCell ref="B17:AN17"/>
    <mergeCell ref="B19:P19"/>
    <mergeCell ref="Q19:AN19"/>
    <mergeCell ref="B20:P20"/>
    <mergeCell ref="B21:P21"/>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目次 </vt:lpstr>
      <vt:lpstr>記載要領</vt:lpstr>
      <vt:lpstr>集計シート（第１号様式）</vt:lpstr>
      <vt:lpstr>プルダウンリスト等</vt:lpstr>
      <vt:lpstr>基本情報</vt:lpstr>
      <vt:lpstr>第１号様式</vt:lpstr>
      <vt:lpstr>第２号様式（誓約書）公社宛</vt:lpstr>
      <vt:lpstr>第２号様式（誓約書）住宅所有者宛</vt:lpstr>
      <vt:lpstr>第５号様式</vt:lpstr>
      <vt:lpstr>第６号様式</vt:lpstr>
      <vt:lpstr>第７号様式</vt:lpstr>
      <vt:lpstr>第10号様式 </vt:lpstr>
      <vt:lpstr>第11号様式</vt:lpstr>
      <vt:lpstr>第13号様式</vt:lpstr>
      <vt:lpstr>第15号様式 </vt:lpstr>
      <vt:lpstr>記載要領!Print_Area</vt:lpstr>
      <vt:lpstr>'第10号様式 '!Print_Area</vt:lpstr>
      <vt:lpstr>第11号様式!Print_Area</vt:lpstr>
      <vt:lpstr>第13号様式!Print_Area</vt:lpstr>
      <vt:lpstr>'第15号様式 '!Print_Area</vt:lpstr>
      <vt:lpstr>第１号様式!Print_Area</vt:lpstr>
      <vt:lpstr>'第２号様式（誓約書）公社宛'!Print_Area</vt:lpstr>
      <vt:lpstr>'第２号様式（誓約書）住宅所有者宛'!Print_Area</vt:lpstr>
      <vt:lpstr>第５号様式!Print_Area</vt:lpstr>
      <vt:lpstr>第６号様式!Print_Area</vt:lpstr>
      <vt:lpstr>第７号様式!Print_Area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本多　玄馬</cp:lastModifiedBy>
  <cp:lastPrinted>2025-01-29T06:31:52Z</cp:lastPrinted>
  <dcterms:created xsi:type="dcterms:W3CDTF">2019-06-05T01:55:12Z</dcterms:created>
  <dcterms:modified xsi:type="dcterms:W3CDTF">2025-03-26T05:35:36Z</dcterms:modified>
</cp:coreProperties>
</file>